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65" windowWidth="20730" windowHeight="11760" firstSheet="1" activeTab="1"/>
  </bookViews>
  <sheets>
    <sheet name="PRESUPUESTO GENERAL DESARROLLO" sheetId="1" r:id="rId1"/>
    <sheet name="PRESUPUESTO ETAPA DESARROLLO" sheetId="5" r:id="rId2"/>
    <sheet name="PLAN DE FINANCIAMIENTO" sheetId="4" r:id="rId3"/>
    <sheet name="PLAN DE USO DEL INCENTIVO" sheetId="2" r:id="rId4"/>
  </sheets>
  <externalReferences>
    <externalReference r:id="rId5"/>
    <externalReference r:id="rId6"/>
  </externalReferences>
  <definedNames>
    <definedName name="_xlnm.Print_Area" localSheetId="3">'PLAN DE USO DEL INCENTIVO'!$A$1:$D$23</definedName>
    <definedName name="Unidad">[1]Hoja1!$A$1:$A$5</definedName>
  </definedNames>
  <calcPr calcId="125725" concurrentCalc="0"/>
</workbook>
</file>

<file path=xl/calcChain.xml><?xml version="1.0" encoding="utf-8"?>
<calcChain xmlns="http://schemas.openxmlformats.org/spreadsheetml/2006/main">
  <c r="G345" i="1"/>
  <c r="G346"/>
  <c r="F319"/>
  <c r="F322"/>
  <c r="F323"/>
  <c r="F324"/>
  <c r="F325"/>
  <c r="F326"/>
  <c r="F327"/>
  <c r="F328"/>
  <c r="F329"/>
  <c r="F330"/>
  <c r="F332"/>
  <c r="G318"/>
  <c r="G334"/>
  <c r="G335"/>
  <c r="G336"/>
  <c r="G337"/>
  <c r="G338"/>
  <c r="F321"/>
  <c r="F320"/>
  <c r="F66"/>
  <c r="F67"/>
  <c r="F68"/>
  <c r="F69"/>
  <c r="F70"/>
  <c r="G65"/>
  <c r="G35" i="5"/>
  <c r="D19" i="2"/>
  <c r="D18"/>
  <c r="D17"/>
  <c r="D16"/>
  <c r="D15"/>
  <c r="D14"/>
  <c r="D20"/>
  <c r="F40" i="5"/>
  <c r="F39"/>
  <c r="F38"/>
  <c r="F37"/>
  <c r="F36"/>
  <c r="F33"/>
  <c r="F32"/>
  <c r="F31"/>
  <c r="F30"/>
  <c r="F29"/>
  <c r="F28"/>
  <c r="F25"/>
  <c r="F24"/>
  <c r="F23"/>
  <c r="F22"/>
  <c r="F19"/>
  <c r="F18"/>
  <c r="F17"/>
  <c r="F16"/>
  <c r="F15"/>
  <c r="F14"/>
  <c r="F13"/>
  <c r="F12"/>
  <c r="F11"/>
  <c r="F10"/>
  <c r="F307" i="1"/>
  <c r="F308"/>
  <c r="F309"/>
  <c r="F310"/>
  <c r="F304"/>
  <c r="G303"/>
  <c r="F298"/>
  <c r="F299"/>
  <c r="F300"/>
  <c r="F301"/>
  <c r="F290"/>
  <c r="F291"/>
  <c r="F292"/>
  <c r="F293"/>
  <c r="F294"/>
  <c r="F295"/>
  <c r="F282"/>
  <c r="F283"/>
  <c r="F284"/>
  <c r="F285"/>
  <c r="F286"/>
  <c r="F287"/>
  <c r="F271"/>
  <c r="F272"/>
  <c r="F273"/>
  <c r="F274"/>
  <c r="F275"/>
  <c r="F276"/>
  <c r="F277"/>
  <c r="F278"/>
  <c r="F279"/>
  <c r="F264"/>
  <c r="F265"/>
  <c r="F266"/>
  <c r="F267"/>
  <c r="F268"/>
  <c r="F258"/>
  <c r="F259"/>
  <c r="F260"/>
  <c r="F261"/>
  <c r="F243"/>
  <c r="F244"/>
  <c r="F245"/>
  <c r="F246"/>
  <c r="F237"/>
  <c r="F238"/>
  <c r="F239"/>
  <c r="F240"/>
  <c r="F230"/>
  <c r="F231"/>
  <c r="F232"/>
  <c r="F233"/>
  <c r="F234"/>
  <c r="F226"/>
  <c r="F227"/>
  <c r="F221"/>
  <c r="F222"/>
  <c r="F223"/>
  <c r="F209"/>
  <c r="F210"/>
  <c r="F211"/>
  <c r="F212"/>
  <c r="F213"/>
  <c r="F214"/>
  <c r="F215"/>
  <c r="F216"/>
  <c r="F217"/>
  <c r="F218"/>
  <c r="F205"/>
  <c r="F206"/>
  <c r="F201"/>
  <c r="F202"/>
  <c r="F193"/>
  <c r="F194"/>
  <c r="F195"/>
  <c r="F196"/>
  <c r="F197"/>
  <c r="F198"/>
  <c r="F183"/>
  <c r="F184"/>
  <c r="F185"/>
  <c r="F186"/>
  <c r="F187"/>
  <c r="F188"/>
  <c r="F189"/>
  <c r="F190"/>
  <c r="F178"/>
  <c r="F179"/>
  <c r="F180"/>
  <c r="F160"/>
  <c r="F161"/>
  <c r="F162"/>
  <c r="F163"/>
  <c r="F164"/>
  <c r="F165"/>
  <c r="F166"/>
  <c r="F167"/>
  <c r="F168"/>
  <c r="F169"/>
  <c r="F170"/>
  <c r="F171"/>
  <c r="F172"/>
  <c r="F173"/>
  <c r="F174"/>
  <c r="F175"/>
  <c r="F145"/>
  <c r="F146"/>
  <c r="F147"/>
  <c r="F148"/>
  <c r="F149"/>
  <c r="F150"/>
  <c r="F151"/>
  <c r="F152"/>
  <c r="F153"/>
  <c r="F154"/>
  <c r="F155"/>
  <c r="F156"/>
  <c r="F157"/>
  <c r="F138"/>
  <c r="F139"/>
  <c r="F140"/>
  <c r="F141"/>
  <c r="F142"/>
  <c r="F133"/>
  <c r="F134"/>
  <c r="F135"/>
  <c r="F129"/>
  <c r="F130"/>
  <c r="G128"/>
  <c r="F120"/>
  <c r="F121"/>
  <c r="F122"/>
  <c r="F123"/>
  <c r="F124"/>
  <c r="F125"/>
  <c r="F126"/>
  <c r="F248"/>
  <c r="F249"/>
  <c r="F106"/>
  <c r="F107"/>
  <c r="F108"/>
  <c r="F109"/>
  <c r="F110"/>
  <c r="F111"/>
  <c r="F103"/>
  <c r="G102"/>
  <c r="F99"/>
  <c r="F100"/>
  <c r="F94"/>
  <c r="F95"/>
  <c r="F96"/>
  <c r="F88"/>
  <c r="F89"/>
  <c r="F90"/>
  <c r="F91"/>
  <c r="G87"/>
  <c r="F84"/>
  <c r="F85"/>
  <c r="F79"/>
  <c r="F80"/>
  <c r="F81"/>
  <c r="F58"/>
  <c r="F59"/>
  <c r="F60"/>
  <c r="F61"/>
  <c r="F62"/>
  <c r="F63"/>
  <c r="F52"/>
  <c r="F53"/>
  <c r="F54"/>
  <c r="F55"/>
  <c r="F40"/>
  <c r="F41"/>
  <c r="F42"/>
  <c r="F43"/>
  <c r="F44"/>
  <c r="F45"/>
  <c r="F46"/>
  <c r="F47"/>
  <c r="F48"/>
  <c r="F49"/>
  <c r="F28"/>
  <c r="F29"/>
  <c r="F30"/>
  <c r="F31"/>
  <c r="G27"/>
  <c r="F19"/>
  <c r="F20"/>
  <c r="F21"/>
  <c r="F22"/>
  <c r="F23"/>
  <c r="F24"/>
  <c r="F25"/>
  <c r="F11"/>
  <c r="F12"/>
  <c r="F13"/>
  <c r="F14"/>
  <c r="F15"/>
  <c r="F16"/>
  <c r="H55" i="4"/>
  <c r="H58"/>
  <c r="H45"/>
  <c r="H57"/>
  <c r="H59"/>
  <c r="H27"/>
  <c r="H30"/>
  <c r="H18"/>
  <c r="H29"/>
  <c r="H31"/>
  <c r="C20" i="2"/>
  <c r="G21" i="5"/>
  <c r="G27"/>
  <c r="G9"/>
  <c r="G42"/>
  <c r="G43"/>
  <c r="G18" i="1"/>
  <c r="G257"/>
  <c r="G119"/>
  <c r="G236"/>
  <c r="G306"/>
  <c r="G208"/>
  <c r="G78"/>
  <c r="G289"/>
  <c r="G297"/>
  <c r="G83"/>
  <c r="G105"/>
  <c r="G242"/>
  <c r="G57"/>
  <c r="G93"/>
  <c r="G137"/>
  <c r="G159"/>
  <c r="G200"/>
  <c r="G220"/>
  <c r="G229"/>
  <c r="G10"/>
  <c r="G33"/>
  <c r="G34"/>
  <c r="G35"/>
  <c r="G132"/>
  <c r="G177"/>
  <c r="G270"/>
  <c r="G39"/>
  <c r="G98"/>
  <c r="G113"/>
  <c r="G182"/>
  <c r="G204"/>
  <c r="G225"/>
  <c r="G263"/>
  <c r="G51"/>
  <c r="G247"/>
  <c r="G144"/>
  <c r="G192"/>
  <c r="G281"/>
  <c r="F64" i="4"/>
  <c r="G44" i="5"/>
  <c r="G45"/>
  <c r="G46"/>
  <c r="G312" i="1"/>
  <c r="G313"/>
  <c r="G314"/>
  <c r="G72"/>
  <c r="G73"/>
  <c r="G74"/>
  <c r="G251"/>
  <c r="G252"/>
  <c r="G253"/>
  <c r="G36"/>
  <c r="G37"/>
  <c r="G340"/>
  <c r="G114"/>
  <c r="G115"/>
  <c r="G254"/>
  <c r="G255"/>
  <c r="G343"/>
  <c r="G315"/>
  <c r="G316"/>
  <c r="G116"/>
  <c r="G117"/>
  <c r="G342"/>
  <c r="G75"/>
  <c r="G76"/>
  <c r="G341"/>
  <c r="G7" i="5"/>
  <c r="H7" i="4"/>
  <c r="C9" i="2"/>
  <c r="C11"/>
  <c r="F63" i="4"/>
  <c r="H60"/>
  <c r="H32"/>
  <c r="G64"/>
  <c r="G344" i="1"/>
  <c r="G63" i="4"/>
  <c r="G65"/>
  <c r="F65"/>
  <c r="C8" i="2"/>
  <c r="G7" i="1"/>
</calcChain>
</file>

<file path=xl/sharedStrings.xml><?xml version="1.0" encoding="utf-8"?>
<sst xmlns="http://schemas.openxmlformats.org/spreadsheetml/2006/main" count="1005" uniqueCount="602">
  <si>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</si>
  <si>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</si>
  <si>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</si>
  <si>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</si>
  <si>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</si>
  <si>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</si>
  <si>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</si>
  <si>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</si>
  <si>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</si>
  <si>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</si>
  <si>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</si>
  <si>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</si>
  <si>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</si>
  <si>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</si>
  <si>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</si>
  <si>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</si>
  <si>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</si>
  <si>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</si>
  <si>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</si>
  <si>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</si>
  <si>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</si>
  <si>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</si>
  <si>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</si>
  <si>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</si>
  <si>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</si>
  <si>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</si>
  <si>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</si>
  <si>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</si>
  <si>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</si>
  <si>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</si>
  <si>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</si>
  <si>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</si>
  <si>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</si>
  <si>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</si>
  <si>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</si>
  <si>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</si>
  <si>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</si>
  <si>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1.2.4</t>
  </si>
  <si>
    <t>Gastos de conexión a internet</t>
  </si>
  <si>
    <t>1.2.5</t>
  </si>
  <si>
    <t>Insumos de oficina</t>
  </si>
  <si>
    <t>1.2.6</t>
  </si>
  <si>
    <t>Alquiler equipo de oficina</t>
  </si>
  <si>
    <t>1.2.7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</si>
  <si>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</si>
  <si>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</si>
  <si>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</si>
  <si>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</si>
  <si>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</si>
  <si>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</si>
  <si>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</si>
  <si>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</si>
  <si>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</si>
  <si>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SUBTOTAL 1 GASTOS GENERALES</t>
  </si>
  <si>
    <t>IMPREVISTOS 5%</t>
  </si>
  <si>
    <t>SUBTOTAL 2 GASTOS GENERALES</t>
  </si>
  <si>
    <t>TOTAL GASTOS GENERALES</t>
  </si>
  <si>
    <t>DESARROLLO</t>
  </si>
  <si>
    <t>2.1</t>
  </si>
  <si>
    <t>GUION</t>
  </si>
  <si>
    <t>2.1.1</t>
  </si>
  <si>
    <t>Adquisición de derechos de adaptación de obras literarias</t>
  </si>
  <si>
    <t>2.1.2</t>
  </si>
  <si>
    <t>Adquisición de derechos de guión</t>
  </si>
  <si>
    <t>2.1.3</t>
  </si>
  <si>
    <t>Honorarios de guionistas</t>
  </si>
  <si>
    <t>2.1.4</t>
  </si>
  <si>
    <t>Asesorías/Script doctor</t>
  </si>
  <si>
    <t>2.1.5</t>
  </si>
  <si>
    <t>Derechos sobre el guión</t>
  </si>
  <si>
    <t>2.1.6</t>
  </si>
  <si>
    <t>Guión Técnico</t>
  </si>
  <si>
    <t>2.1.7</t>
  </si>
  <si>
    <t>Guión dibujado (Storyboard)</t>
  </si>
  <si>
    <t>2.1.8</t>
  </si>
  <si>
    <t>Registro en el IEPI</t>
  </si>
  <si>
    <t>2.1.9</t>
  </si>
  <si>
    <t>Traducciones</t>
  </si>
  <si>
    <t>2.1.10</t>
  </si>
  <si>
    <t>Fotocopias guion /encuadernación</t>
  </si>
  <si>
    <t>2.2</t>
  </si>
  <si>
    <t>PRODUCTORES</t>
  </si>
  <si>
    <t>2.2.1</t>
  </si>
  <si>
    <t>Productor(es) ejecutivo(s)</t>
  </si>
  <si>
    <t>2.2.2</t>
  </si>
  <si>
    <t>Asistente productor(es) ejecutivo(s)</t>
  </si>
  <si>
    <t>2.2.3</t>
  </si>
  <si>
    <t>Jefe de desarrollo</t>
  </si>
  <si>
    <t>2.2.4</t>
  </si>
  <si>
    <t>Tarifa productora</t>
  </si>
  <si>
    <t>2.3</t>
  </si>
  <si>
    <t>GESTIÓN (Levantamiento de fondos)</t>
  </si>
  <si>
    <t>2.3.1</t>
  </si>
  <si>
    <t>Diseño de proyecto</t>
  </si>
  <si>
    <t>2.3.2</t>
  </si>
  <si>
    <t>Elaboración piezas audiovisuales para la consecusión de patrocinio/teaser</t>
  </si>
  <si>
    <t>2.3.3</t>
  </si>
  <si>
    <t>Elaboración e impresión portafolio y piezas gráficas</t>
  </si>
  <si>
    <t>2.3.4</t>
  </si>
  <si>
    <t>Gastos de representación, presentaciones a inversionistas etc.</t>
  </si>
  <si>
    <t>2.3.5</t>
  </si>
  <si>
    <t>Inscripciones a festivales y mercados</t>
  </si>
  <si>
    <t>2.3.6</t>
  </si>
  <si>
    <t>Envíos</t>
  </si>
  <si>
    <t>2.4</t>
  </si>
  <si>
    <t>LOGÍSTICA</t>
  </si>
  <si>
    <t>2.4.1</t>
  </si>
  <si>
    <t>Transporte personas terrestre</t>
  </si>
  <si>
    <t>2.4.2</t>
  </si>
  <si>
    <t xml:space="preserve">Transporte personas aéreo </t>
  </si>
  <si>
    <t>2.4.3</t>
  </si>
  <si>
    <t>2.4.4</t>
  </si>
  <si>
    <t>Alimentación</t>
  </si>
  <si>
    <t>2.4.5</t>
  </si>
  <si>
    <t xml:space="preserve">Alojamiento </t>
  </si>
  <si>
    <t>Gastos de viaje</t>
  </si>
  <si>
    <t>SUBTOTAL 1 DESARROLLO</t>
  </si>
  <si>
    <t>SUBTOTAL 2 DESARROLLO</t>
  </si>
  <si>
    <t>TOTAL DESARROLLO</t>
  </si>
  <si>
    <t xml:space="preserve">PREPRODUCCIÓN </t>
  </si>
  <si>
    <t>3.1</t>
  </si>
  <si>
    <t>3.1.1</t>
  </si>
  <si>
    <t xml:space="preserve">Gerente de producción </t>
  </si>
  <si>
    <t>3.1.2</t>
  </si>
  <si>
    <t>Productor de línea</t>
  </si>
  <si>
    <t>3.1.3</t>
  </si>
  <si>
    <t>Asistente(s)  de producción</t>
  </si>
  <si>
    <t>3.2</t>
  </si>
  <si>
    <t>PRODUCCIÓN DE CAMPO</t>
  </si>
  <si>
    <t>3.2.1</t>
  </si>
  <si>
    <t>Productor de campo</t>
  </si>
  <si>
    <t>3.2.2</t>
  </si>
  <si>
    <t xml:space="preserve">Asistente(s) de producción de campo  </t>
  </si>
  <si>
    <t>3.3</t>
  </si>
  <si>
    <t xml:space="preserve">DIRECCIÓN Y CABEZAS DE EQUIPO </t>
  </si>
  <si>
    <t>3.3.1</t>
  </si>
  <si>
    <t>3.3.2</t>
  </si>
  <si>
    <t>Director de fotografía</t>
  </si>
  <si>
    <t>3.3.3</t>
  </si>
  <si>
    <t>Director de arte</t>
  </si>
  <si>
    <t>3.3.4</t>
  </si>
  <si>
    <t>Sonidista</t>
  </si>
  <si>
    <t>3.4</t>
  </si>
  <si>
    <t>CASTING</t>
  </si>
  <si>
    <t>3.4.1</t>
  </si>
  <si>
    <t>Director de casting</t>
  </si>
  <si>
    <t>3.4.2</t>
  </si>
  <si>
    <t>Asistente de casting</t>
  </si>
  <si>
    <t>3.4.3</t>
  </si>
  <si>
    <t>Alquiler locaciones para casting</t>
  </si>
  <si>
    <t>3.5</t>
  </si>
  <si>
    <t>ENSAYOS</t>
  </si>
  <si>
    <t>3.5.1</t>
  </si>
  <si>
    <t>Pruebas maquillaje, vestuario y escenografía</t>
  </si>
  <si>
    <t>3.5.2</t>
  </si>
  <si>
    <t>Alquiler locaciones para ensayo</t>
  </si>
  <si>
    <t>3.6</t>
  </si>
  <si>
    <t>PRUEBAS CÁMARA</t>
  </si>
  <si>
    <t>3.6.1</t>
  </si>
  <si>
    <t>3.7</t>
  </si>
  <si>
    <t>3.7.1</t>
  </si>
  <si>
    <t>Transporte personas y carga terrestre</t>
  </si>
  <si>
    <t>3.7.2</t>
  </si>
  <si>
    <t xml:space="preserve">Transporte personas y carga aéreo </t>
  </si>
  <si>
    <t>3.7.3</t>
  </si>
  <si>
    <t>3.7.4</t>
  </si>
  <si>
    <t>3.7.5</t>
  </si>
  <si>
    <t>SUBTOTAL 1 PREPRODUCCIÓN</t>
  </si>
  <si>
    <t>SUBTOTAL 2 PREPRODUCCIÓN</t>
  </si>
  <si>
    <t>TOTAL  PREPRODUCCIÓN</t>
  </si>
  <si>
    <t>PRODUCCIÓN</t>
  </si>
  <si>
    <t>4.1</t>
  </si>
  <si>
    <t>PERSONAL DIRECCIÓN</t>
  </si>
  <si>
    <t>4.1.1</t>
  </si>
  <si>
    <t>Director(es)</t>
  </si>
  <si>
    <t>4.1.2</t>
  </si>
  <si>
    <t xml:space="preserve">Asistente de dirección </t>
  </si>
  <si>
    <t>4.1.3</t>
  </si>
  <si>
    <t xml:space="preserve">Otros asistentes de dirección </t>
  </si>
  <si>
    <t>4.1.4</t>
  </si>
  <si>
    <t>Continuista (Script)</t>
  </si>
  <si>
    <t>4.1.5</t>
  </si>
  <si>
    <t>Foto fija</t>
  </si>
  <si>
    <t>4.1.6</t>
  </si>
  <si>
    <t>Detrás de cámaras</t>
  </si>
  <si>
    <t>4.1.7</t>
  </si>
  <si>
    <t>Practicantes</t>
  </si>
  <si>
    <t>4.2</t>
  </si>
  <si>
    <t>PERSONAL PRODUCCIÓN</t>
  </si>
  <si>
    <t>4.2.1</t>
  </si>
  <si>
    <t>Coordinador de Producción</t>
  </si>
  <si>
    <t>4.2.2</t>
  </si>
  <si>
    <t>Asistente coordinador de producción</t>
  </si>
  <si>
    <t>4.3</t>
  </si>
  <si>
    <t>PERSONAL PRODUCCIÓN DE CAMPO</t>
  </si>
  <si>
    <t>4.3.1</t>
  </si>
  <si>
    <t>4.3.2</t>
  </si>
  <si>
    <t>Asistente de producción de campo</t>
  </si>
  <si>
    <t>4.3.3</t>
  </si>
  <si>
    <t xml:space="preserve">Otros asistentes de producción de campo </t>
  </si>
  <si>
    <t>4.4</t>
  </si>
  <si>
    <t>ELENCO</t>
  </si>
  <si>
    <t>4.4.1</t>
  </si>
  <si>
    <t>Protagónicos</t>
  </si>
  <si>
    <t>4.4.2</t>
  </si>
  <si>
    <t>Secundarios</t>
  </si>
  <si>
    <t>4.4.3</t>
  </si>
  <si>
    <t>Figurantes</t>
  </si>
  <si>
    <t>4.4.4</t>
  </si>
  <si>
    <t xml:space="preserve">Extras </t>
  </si>
  <si>
    <t>4.4.5</t>
  </si>
  <si>
    <t>Dobles</t>
  </si>
  <si>
    <t>4.5</t>
  </si>
  <si>
    <t>PERSONAL DEPARTAMENTO DE FOTOGRAFÍA</t>
  </si>
  <si>
    <t>4.5.1</t>
  </si>
  <si>
    <t>4.5.2</t>
  </si>
  <si>
    <t>Operador de cámara</t>
  </si>
  <si>
    <t>4.5.3</t>
  </si>
  <si>
    <t>Asistente de cámara I (foquista)</t>
  </si>
  <si>
    <t>4.5.4</t>
  </si>
  <si>
    <t>Asistente de cámara II</t>
  </si>
  <si>
    <t>4.5.5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</si>
  <si>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</si>
  <si>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4.5.6</t>
  </si>
  <si>
    <t>Técnico de imagen digital (DIT)</t>
  </si>
  <si>
    <t>4.5.7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</si>
  <si>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</si>
  <si>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4.5.8</t>
  </si>
  <si>
    <t>Asistente de luces I</t>
  </si>
  <si>
    <t>4.5.9</t>
  </si>
  <si>
    <t>Asistente de luces II</t>
  </si>
  <si>
    <t>4.5.10</t>
  </si>
  <si>
    <t>Otros asistentes de luces</t>
  </si>
  <si>
    <t>4.5.11</t>
  </si>
  <si>
    <t>Maquinista</t>
  </si>
  <si>
    <t>4.5.12</t>
  </si>
  <si>
    <t>Electricista</t>
  </si>
  <si>
    <t>4.5.13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</si>
  <si>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</si>
  <si>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4.6</t>
  </si>
  <si>
    <t>PERSONAL DEPARTAMENTO DE ARTE</t>
  </si>
  <si>
    <t>4.6.1</t>
  </si>
  <si>
    <t>4.6.2</t>
  </si>
  <si>
    <t>Asistente de arte I</t>
  </si>
  <si>
    <t>4.6.3</t>
  </si>
  <si>
    <t xml:space="preserve">Otros asistentes de arte </t>
  </si>
  <si>
    <t>4.6.4</t>
  </si>
  <si>
    <t>Productor de arte</t>
  </si>
  <si>
    <t>4.6.5</t>
  </si>
  <si>
    <t>Coordinador de efectos especiales</t>
  </si>
  <si>
    <t>4.6.6</t>
  </si>
  <si>
    <t>Escenógrafo</t>
  </si>
  <si>
    <t>4.6.7</t>
  </si>
  <si>
    <t>Equipo de elaboración de escenografías</t>
  </si>
  <si>
    <t>4.6.8</t>
  </si>
  <si>
    <t>Ambientador</t>
  </si>
  <si>
    <t>4.6.9</t>
  </si>
  <si>
    <t>Asistente(s) de ambientación</t>
  </si>
  <si>
    <t>4.6.10</t>
  </si>
  <si>
    <t>Utilero</t>
  </si>
  <si>
    <t>4.6.11</t>
  </si>
  <si>
    <t>Asistente(s) de utilería</t>
  </si>
  <si>
    <t>4.6.12</t>
  </si>
  <si>
    <t xml:space="preserve">Diseñador de vestuario </t>
  </si>
  <si>
    <t>4.6.13</t>
  </si>
  <si>
    <t>Vestuarista</t>
  </si>
  <si>
    <t>4.6.14</t>
  </si>
  <si>
    <t>Asistente(s) de vestuario</t>
  </si>
  <si>
    <t>4.6.15</t>
  </si>
  <si>
    <t>Maquillador</t>
  </si>
  <si>
    <t>4.6.16</t>
  </si>
  <si>
    <t>Asistente(s) de maquillaje</t>
  </si>
  <si>
    <t>4.7</t>
  </si>
  <si>
    <t>PERSONAL DEPARTAMENTO DE SONIDO</t>
  </si>
  <si>
    <t>4.7.1</t>
  </si>
  <si>
    <t>4.7.2</t>
  </si>
  <si>
    <t>Asistiente de sonido</t>
  </si>
  <si>
    <t>4.7.3</t>
  </si>
  <si>
    <t>Microfonista</t>
  </si>
  <si>
    <t>4.8</t>
  </si>
  <si>
    <t>EQUIPO DE RODAJE, ACCESORIOS Y MATERIALES</t>
  </si>
  <si>
    <t>4.8.1</t>
  </si>
  <si>
    <t>Alquiler Cámara y accesorios</t>
  </si>
  <si>
    <t>4.8.2</t>
  </si>
  <si>
    <t>Alquiler óptica y accesorios</t>
  </si>
  <si>
    <t>4.8.3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</si>
  <si>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</si>
  <si>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t>4.8.4</t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</si>
  <si>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</si>
  <si>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4.8.5</t>
  </si>
  <si>
    <t>Alquiler planta o generador</t>
  </si>
  <si>
    <t>4.8.6</t>
  </si>
  <si>
    <t>Material virgen (latas)</t>
  </si>
  <si>
    <t>4.8.7</t>
  </si>
  <si>
    <t>Discos duros u otros medios de almacenamiento</t>
  </si>
  <si>
    <t>4.8.8</t>
  </si>
  <si>
    <t>Compras misceláneas de rodaje, accesioros y materiales</t>
  </si>
  <si>
    <t>4.9</t>
  </si>
  <si>
    <t>MATERIALES DE ARTE, ESCENOGRAFÍA, UTILERÍA, MAQUILLAJE Y VESTUARIO</t>
  </si>
  <si>
    <t>4.9.1</t>
  </si>
  <si>
    <t>FX (efectos especiales en escena: disparos, explosiones, juegos pirotécnicos, vehículos, etc.)</t>
  </si>
  <si>
    <t>4.9.2</t>
  </si>
  <si>
    <t>Compras y alquileres ambientación (incluye vehículos en escena)</t>
  </si>
  <si>
    <t>4.9.3</t>
  </si>
  <si>
    <t>Compras y alquileres escenografía</t>
  </si>
  <si>
    <t>4.9.4</t>
  </si>
  <si>
    <t>Compras y alquileres utilería</t>
  </si>
  <si>
    <t>4.9.5</t>
  </si>
  <si>
    <t>Compras y alquileres vestuario</t>
  </si>
  <si>
    <t>4.9.6</t>
  </si>
  <si>
    <t>Compras y alquileres maquillaje</t>
  </si>
  <si>
    <t>4.10</t>
  </si>
  <si>
    <t>MATERIALES DE SONIDO</t>
  </si>
  <si>
    <t>4.10.1</t>
  </si>
  <si>
    <t>Alquiler paquete de sonido</t>
  </si>
  <si>
    <t>4.10.2</t>
  </si>
  <si>
    <t>Compras misceláneas de sonido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</si>
  <si>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</si>
  <si>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</si>
  <si>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</si>
  <si>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</si>
  <si>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</si>
  <si>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</si>
  <si>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</si>
  <si>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</si>
  <si>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</si>
  <si>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 xml:space="preserve">Transporte personas y carga aéreo nacional </t>
  </si>
  <si>
    <t>4.12.3</t>
  </si>
  <si>
    <t>Radios</t>
  </si>
  <si>
    <t>4.12.4</t>
  </si>
  <si>
    <t>Enfermería y primeros auxilios</t>
  </si>
  <si>
    <t>4.12.5</t>
  </si>
  <si>
    <t>Seguridad</t>
  </si>
  <si>
    <t>4.12.6</t>
  </si>
  <si>
    <t>4.12.7</t>
  </si>
  <si>
    <t>Alojamiento equipo de rodaje y actores</t>
  </si>
  <si>
    <t>4.12.8</t>
  </si>
  <si>
    <t>Lavandería equipo de rodaje y actores</t>
  </si>
  <si>
    <t>4.12.9</t>
  </si>
  <si>
    <t>Cafetería</t>
  </si>
  <si>
    <t>4.12.10</t>
  </si>
  <si>
    <t>Aseo, baños portátiles</t>
  </si>
  <si>
    <t>4.13</t>
  </si>
  <si>
    <t>CATERING</t>
  </si>
  <si>
    <t>4.13.1</t>
  </si>
  <si>
    <t>Servicio de catering</t>
  </si>
  <si>
    <t>4.13.2</t>
  </si>
  <si>
    <t>Snacks</t>
  </si>
  <si>
    <t>4.13.3</t>
  </si>
  <si>
    <t>Bebidas</t>
  </si>
  <si>
    <t>4.14</t>
  </si>
  <si>
    <t>VEHÍCULOS EN ESCENA</t>
  </si>
  <si>
    <t>4.14.1</t>
  </si>
  <si>
    <t>Auto uno</t>
  </si>
  <si>
    <t>4.14.2</t>
  </si>
  <si>
    <t>Auto dos</t>
  </si>
  <si>
    <t>4.15</t>
  </si>
  <si>
    <t>MATERIAL DE RODAJE</t>
  </si>
  <si>
    <t>4.15.1</t>
  </si>
  <si>
    <t xml:space="preserve">Película virgen 35mm </t>
  </si>
  <si>
    <t>4.15.2</t>
  </si>
  <si>
    <t>Película virgen 16mm</t>
  </si>
  <si>
    <t>4.15.3</t>
  </si>
  <si>
    <t>Discos duros</t>
  </si>
  <si>
    <t>4.15.4</t>
  </si>
  <si>
    <t>4.15.5</t>
  </si>
  <si>
    <t>4.16</t>
  </si>
  <si>
    <t>VIAJES / ESTADIA</t>
  </si>
  <si>
    <t>4.16.1</t>
  </si>
  <si>
    <t>Viajes equipo de producción</t>
  </si>
  <si>
    <t>4.16.2</t>
  </si>
  <si>
    <t>Estadía equipo de producción</t>
  </si>
  <si>
    <t>4.16.3</t>
  </si>
  <si>
    <t>Viajes Elenco</t>
  </si>
  <si>
    <t>4.16.4</t>
  </si>
  <si>
    <t>Estadía Elenco</t>
  </si>
  <si>
    <t>4.17</t>
  </si>
  <si>
    <t>4.17.1</t>
  </si>
  <si>
    <t>Seguro personal técnico</t>
  </si>
  <si>
    <t>4.17.2</t>
  </si>
  <si>
    <t>Seguro elenco</t>
  </si>
  <si>
    <t>4.17.3</t>
  </si>
  <si>
    <t>Seguro equipos</t>
  </si>
  <si>
    <t>4.17.4</t>
  </si>
  <si>
    <t>Pólizas de auspicios y fondos</t>
  </si>
  <si>
    <t>4.18</t>
  </si>
  <si>
    <t>OTROS PROFESIONALES</t>
  </si>
  <si>
    <t>4.18.1</t>
  </si>
  <si>
    <t>Contador</t>
  </si>
  <si>
    <t>4.18.2</t>
  </si>
  <si>
    <t>Abogado</t>
  </si>
  <si>
    <t>SUBTOTAL 1 PRODUCCIÓN</t>
  </si>
  <si>
    <t>SUBTOTAL 2 PRODUCCIÓN</t>
  </si>
  <si>
    <t>TOTAL PRODUCCIÓN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</si>
  <si>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</si>
  <si>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</si>
  <si>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</si>
  <si>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</si>
  <si>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</si>
  <si>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</si>
  <si>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</si>
  <si>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</si>
  <si>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</si>
  <si>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</si>
  <si>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</si>
  <si>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</si>
  <si>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</si>
  <si>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</si>
  <si>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</si>
  <si>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</si>
  <si>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</si>
  <si>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</si>
  <si>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</si>
  <si>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</si>
  <si>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</si>
  <si>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</si>
  <si>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</si>
  <si>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</si>
  <si>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</si>
  <si>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</si>
  <si>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</si>
  <si>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</si>
  <si>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</si>
  <si>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</si>
  <si>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</si>
  <si>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</si>
  <si>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</si>
  <si>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</si>
  <si>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</si>
  <si>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</si>
  <si>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</si>
  <si>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</si>
  <si>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</si>
  <si>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</si>
  <si>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</si>
  <si>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</si>
  <si>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</si>
  <si>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</si>
  <si>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</si>
  <si>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</si>
  <si>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</si>
  <si>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</si>
  <si>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</si>
  <si>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</si>
  <si>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</si>
  <si>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</si>
  <si>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</si>
  <si>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</si>
  <si>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</si>
  <si>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</si>
  <si>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</si>
  <si>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</si>
  <si>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</si>
  <si>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</si>
  <si>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</si>
  <si>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</si>
  <si>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</si>
  <si>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</si>
  <si>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</si>
  <si>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</si>
  <si>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</si>
  <si>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</si>
  <si>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</si>
  <si>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</si>
  <si>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</si>
  <si>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</si>
  <si>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</si>
  <si>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</si>
  <si>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</si>
  <si>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</si>
  <si>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</si>
  <si>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</si>
  <si>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</si>
  <si>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</si>
  <si>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</si>
  <si>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</si>
  <si>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</si>
  <si>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</si>
  <si>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</si>
  <si>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</si>
  <si>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</si>
  <si>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</si>
  <si>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</si>
  <si>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</si>
  <si>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</si>
  <si>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</si>
  <si>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</si>
  <si>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SUBTOTAL 1 POSTPRODUCCIÓN</t>
  </si>
  <si>
    <t>SUBTOTAL 2 POSTPRODUCCIÓN</t>
  </si>
  <si>
    <t>TOTAL POSTPRODUCCIÓN</t>
  </si>
  <si>
    <t>TOTAL DESARROLLO:</t>
  </si>
  <si>
    <t>TOTAL PREPRODUCCIÓN:</t>
  </si>
  <si>
    <t>TOTAL PRODUCCIÓN:</t>
  </si>
  <si>
    <t>TOTAL POSTPRODUCCIÓN: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</si>
  <si>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</si>
  <si>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</si>
  <si>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</si>
  <si>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</si>
  <si>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</si>
  <si>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</si>
  <si>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</si>
  <si>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</si>
  <si>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</si>
  <si>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</si>
  <si>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</si>
  <si>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</si>
  <si>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</si>
  <si>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</si>
  <si>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El plan de financiamiento debe ser igual al valor total del presupuesto de la etapa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</si>
  <si>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</si>
  <si>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</si>
  <si>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</si>
  <si>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</si>
  <si>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</si>
  <si>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</si>
  <si>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</si>
  <si>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</si>
  <si>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</si>
  <si>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</si>
  <si>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</si>
  <si>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</si>
  <si>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</si>
  <si>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</si>
  <si>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</si>
  <si>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</si>
  <si>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</si>
  <si>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</si>
  <si>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</si>
  <si>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</si>
  <si>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</si>
  <si>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</si>
  <si>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</si>
  <si>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</si>
  <si>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</si>
  <si>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</si>
  <si>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</si>
  <si>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</si>
  <si>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</si>
  <si>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</si>
  <si>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</si>
  <si>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>FORMATO DE PRESUPUESTO DESARROLLO</t>
  </si>
  <si>
    <t>PLAN DE FINANCIAMIENTO DESARROLLO</t>
  </si>
  <si>
    <t xml:space="preserve">MONTO SOLICITADO AL ICCA </t>
  </si>
  <si>
    <t>COSTO DE LA ETAPA DE DESARROLLO</t>
  </si>
  <si>
    <t>PORCENTAJE DEL MONTO SOLICITADO AL ICCA EN RELACIÓN AL COSTO DE LA ETAPA DE DESARROLLO</t>
  </si>
  <si>
    <t>IVA 12%</t>
  </si>
  <si>
    <t>*DISTRIBUCIÓN DEL INCENTIVO DEL ICCA POR RUBRO</t>
  </si>
  <si>
    <t>MONTO A FINANCIAR CON EL ICCA        (valor en dólares)</t>
  </si>
  <si>
    <t>% DESTINADO APORTE DEL ICCA</t>
  </si>
  <si>
    <t>PÓLIZAS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</si>
  <si>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</si>
  <si>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</si>
  <si>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</si>
  <si>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</si>
  <si>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</si>
  <si>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</si>
  <si>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</si>
  <si>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</si>
  <si>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</si>
  <si>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</si>
  <si>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</si>
  <si>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</si>
  <si>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</si>
  <si>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</si>
  <si>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</si>
  <si>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</si>
  <si>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</si>
  <si>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</si>
  <si>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</si>
  <si>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</si>
  <si>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</si>
  <si>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</si>
  <si>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</si>
  <si>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Gastos y notaría</t>
  </si>
  <si>
    <t>FORMATO PRESUPUESTO ETAPA DESARROLLO</t>
  </si>
  <si>
    <t>PRESUPUESTO ETAPA DE DESARROLLO</t>
  </si>
  <si>
    <t>Estos ítems son de referencia el postulante podra aumentar o quitar rubros según las necesidades del proyecto.</t>
  </si>
  <si>
    <t>PLAN DE USO DEL INCENTIVO CATEGORIA DESARROLLO</t>
  </si>
  <si>
    <t>Contador(es) y asistente(s) contable(s)</t>
  </si>
  <si>
    <t>Mensajero(s)</t>
  </si>
  <si>
    <t>Adquisición de derechos de guion</t>
  </si>
  <si>
    <t>Derechos sobre el guion</t>
  </si>
  <si>
    <t>Guion Técnico</t>
  </si>
  <si>
    <t>Guion dibujado (Storyboard)</t>
  </si>
  <si>
    <t>Gastos de representación, presentaciones a inversionistas, etc.</t>
  </si>
  <si>
    <t>Productor(es) de campo</t>
  </si>
  <si>
    <t>Pruebas de cámara</t>
  </si>
  <si>
    <t>PROMOCIÓN Y DISTRIBUCIÓN</t>
  </si>
  <si>
    <t>SUBTOTAL 1 PROMOCIÓN Y DISTRIBUCIÓN</t>
  </si>
  <si>
    <t>TOTAL PROMOCIÓN Y DISTRIBUCIÓN</t>
  </si>
  <si>
    <t>GASTOS GENERALES:</t>
  </si>
  <si>
    <t>TOTAL PROMOCIÓN Y DISTRIBUCIÓN:</t>
  </si>
  <si>
    <t>Pago de Licencias</t>
  </si>
  <si>
    <t>6.1.12</t>
  </si>
  <si>
    <t>6.1.13</t>
  </si>
  <si>
    <t>6.1.14</t>
  </si>
  <si>
    <t>Evento de estreno</t>
  </si>
  <si>
    <t>SUBTOTAL 2PROMOCIÓN Y DISTRIBUCIÓN</t>
  </si>
  <si>
    <t>Coordinador de Distribución</t>
  </si>
  <si>
    <t>Coordinador de Estreno</t>
  </si>
  <si>
    <t>Making off</t>
  </si>
  <si>
    <t>Otros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</si>
</sst>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$-409]#,##0.00"/>
    <numFmt numFmtId="165" formatCode="_-* #,##0\ _€_-;\-* #,##0\ _€_-;_-* &quot;-&quot;??\ _€_-;_-@_-"/>
    <numFmt numFmtId="166" formatCode="_-[$$-540A]* #,##0.00_ ;_-[$$-540A]* \-#,##0.00\ ;_-[$$-540A]* &quot;-&quot;??_ ;_-@_ "/>
    <numFmt numFmtId="167" formatCode="[$$-540A]#,##0.00_ ;\-[$$-540A]#,##0.00\ "/>
    <numFmt numFmtId="168" formatCode="0.0%"/>
  </numFmts>
  <fonts count="42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12"/>
      <color theme="3"/>
      <name val="Century Gothic"/>
      <family val="2"/>
    </font>
    <font>
      <b/>
      <i/>
      <sz val="8"/>
      <color theme="3"/>
      <name val="Century Gothic"/>
      <family val="2"/>
    </font>
    <font>
      <b/>
      <i/>
      <sz val="11"/>
      <color theme="3"/>
      <name val="Century Gothic"/>
      <family val="2"/>
    </font>
    <font>
      <sz val="12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 applyBorder="1"/>
    <xf numFmtId="0" fontId="5" fillId="0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2" fillId="2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3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4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166" fontId="2" fillId="3" borderId="3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0" fontId="10" fillId="0" borderId="3" xfId="0" applyNumberFormat="1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left"/>
    </xf>
    <xf numFmtId="3" fontId="13" fillId="3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/>
    </xf>
    <xf numFmtId="0" fontId="13" fillId="3" borderId="3" xfId="0" applyFont="1" applyFill="1" applyBorder="1"/>
    <xf numFmtId="0" fontId="13" fillId="0" borderId="0" xfId="0" applyFont="1" applyBorder="1"/>
    <xf numFmtId="0" fontId="5" fillId="3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3" fontId="15" fillId="3" borderId="0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10" fillId="2" borderId="0" xfId="0" applyFont="1" applyFill="1" applyBorder="1" applyAlignment="1">
      <alignment horizontal="right" vertical="center"/>
    </xf>
    <xf numFmtId="165" fontId="18" fillId="10" borderId="0" xfId="1" applyNumberFormat="1" applyFont="1" applyFill="1" applyBorder="1" applyAlignment="1" applyProtection="1">
      <alignment vertical="center" wrapText="1"/>
      <protection locked="0"/>
    </xf>
    <xf numFmtId="165" fontId="18" fillId="10" borderId="0" xfId="1" applyNumberFormat="1" applyFont="1" applyFill="1" applyBorder="1" applyAlignment="1" applyProtection="1">
      <alignment vertical="center" wrapText="1"/>
    </xf>
    <xf numFmtId="165" fontId="20" fillId="10" borderId="0" xfId="1" applyNumberFormat="1" applyFont="1" applyFill="1" applyBorder="1" applyAlignment="1" applyProtection="1">
      <alignment vertical="center" wrapText="1"/>
      <protection locked="0"/>
    </xf>
    <xf numFmtId="165" fontId="20" fillId="10" borderId="0" xfId="1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0" fontId="3" fillId="3" borderId="0" xfId="3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40" fillId="5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38" fillId="5" borderId="4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9" fillId="2" borderId="0" xfId="4" applyFont="1" applyFill="1" applyAlignment="1">
      <alignment horizontal="center" vertical="center" wrapText="1"/>
    </xf>
    <xf numFmtId="0" fontId="3" fillId="3" borderId="0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20" fillId="10" borderId="9" xfId="0" applyFont="1" applyFill="1" applyBorder="1" applyAlignment="1" applyProtection="1">
      <alignment vertical="center" wrapText="1"/>
    </xf>
    <xf numFmtId="0" fontId="4" fillId="10" borderId="9" xfId="0" applyFont="1" applyFill="1" applyBorder="1" applyAlignment="1" applyProtection="1">
      <alignment vertical="center"/>
      <protection locked="0"/>
    </xf>
    <xf numFmtId="165" fontId="19" fillId="10" borderId="9" xfId="1" applyNumberFormat="1" applyFont="1" applyFill="1" applyBorder="1" applyAlignment="1" applyProtection="1">
      <alignment vertical="center"/>
      <protection locked="0"/>
    </xf>
    <xf numFmtId="165" fontId="19" fillId="10" borderId="9" xfId="1" applyNumberFormat="1" applyFont="1" applyFill="1" applyBorder="1" applyAlignment="1" applyProtection="1">
      <alignment vertical="center"/>
    </xf>
    <xf numFmtId="0" fontId="18" fillId="3" borderId="9" xfId="0" applyFont="1" applyFill="1" applyBorder="1" applyAlignment="1" applyProtection="1">
      <alignment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3" borderId="9" xfId="0" applyFont="1" applyFill="1" applyBorder="1" applyAlignment="1" applyProtection="1">
      <alignment vertical="center" wrapText="1"/>
      <protection locked="0"/>
    </xf>
    <xf numFmtId="165" fontId="18" fillId="3" borderId="9" xfId="1" applyNumberFormat="1" applyFont="1" applyFill="1" applyBorder="1" applyAlignment="1" applyProtection="1">
      <alignment vertical="center" wrapText="1"/>
      <protection locked="0"/>
    </xf>
    <xf numFmtId="165" fontId="18" fillId="8" borderId="9" xfId="1" applyNumberFormat="1" applyFont="1" applyFill="1" applyBorder="1" applyAlignment="1" applyProtection="1">
      <alignment vertical="center" wrapText="1"/>
    </xf>
    <xf numFmtId="0" fontId="37" fillId="0" borderId="9" xfId="0" applyFont="1" applyBorder="1" applyAlignment="1" applyProtection="1">
      <alignment vertical="center" wrapText="1"/>
    </xf>
    <xf numFmtId="0" fontId="37" fillId="0" borderId="10" xfId="0" applyFont="1" applyBorder="1" applyAlignment="1" applyProtection="1">
      <alignment vertical="center" wrapText="1"/>
    </xf>
    <xf numFmtId="0" fontId="20" fillId="10" borderId="9" xfId="0" applyFont="1" applyFill="1" applyBorder="1" applyAlignment="1" applyProtection="1">
      <alignment vertical="center" wrapText="1"/>
      <protection locked="0"/>
    </xf>
    <xf numFmtId="165" fontId="20" fillId="10" borderId="9" xfId="1" applyNumberFormat="1" applyFont="1" applyFill="1" applyBorder="1" applyAlignment="1" applyProtection="1">
      <alignment vertical="center" wrapText="1"/>
      <protection locked="0"/>
    </xf>
    <xf numFmtId="165" fontId="20" fillId="10" borderId="9" xfId="1" applyNumberFormat="1" applyFont="1" applyFill="1" applyBorder="1" applyAlignment="1" applyProtection="1">
      <alignment vertical="center" wrapText="1"/>
    </xf>
    <xf numFmtId="0" fontId="20" fillId="10" borderId="9" xfId="0" applyFont="1" applyFill="1" applyBorder="1" applyAlignment="1" applyProtection="1">
      <alignment horizontal="left" vertical="center" wrapText="1"/>
    </xf>
    <xf numFmtId="0" fontId="19" fillId="3" borderId="9" xfId="0" applyFont="1" applyFill="1" applyBorder="1" applyAlignment="1" applyProtection="1">
      <alignment vertical="center" wrapText="1"/>
    </xf>
    <xf numFmtId="0" fontId="19" fillId="3" borderId="9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/>
    </xf>
    <xf numFmtId="0" fontId="20" fillId="10" borderId="0" xfId="0" applyFont="1" applyFill="1" applyBorder="1" applyAlignment="1" applyProtection="1">
      <alignment vertical="center" wrapText="1"/>
      <protection locked="0"/>
    </xf>
    <xf numFmtId="0" fontId="20" fillId="10" borderId="0" xfId="0" applyFont="1" applyFill="1" applyBorder="1" applyAlignment="1" applyProtection="1">
      <alignment vertical="center" wrapText="1"/>
    </xf>
    <xf numFmtId="0" fontId="3" fillId="3" borderId="9" xfId="0" applyFont="1" applyFill="1" applyBorder="1" applyAlignment="1">
      <alignment vertical="center"/>
    </xf>
    <xf numFmtId="0" fontId="31" fillId="7" borderId="12" xfId="0" applyFont="1" applyFill="1" applyBorder="1" applyAlignment="1" applyProtection="1">
      <alignment horizontal="left" vertical="center" wrapText="1"/>
      <protection locked="0"/>
    </xf>
    <xf numFmtId="0" fontId="31" fillId="7" borderId="13" xfId="0" applyFont="1" applyFill="1" applyBorder="1" applyAlignment="1" applyProtection="1">
      <alignment horizontal="left" vertical="center" wrapText="1"/>
      <protection locked="0"/>
    </xf>
    <xf numFmtId="0" fontId="31" fillId="7" borderId="14" xfId="0" applyFont="1" applyFill="1" applyBorder="1" applyAlignment="1" applyProtection="1">
      <alignment horizontal="left" vertical="center" wrapText="1"/>
      <protection locked="0"/>
    </xf>
    <xf numFmtId="0" fontId="6" fillId="10" borderId="15" xfId="0" applyFont="1" applyFill="1" applyBorder="1" applyAlignment="1" applyProtection="1">
      <alignment horizontal="center" vertical="center"/>
    </xf>
    <xf numFmtId="2" fontId="3" fillId="10" borderId="16" xfId="0" applyNumberFormat="1" applyFont="1" applyFill="1" applyBorder="1" applyAlignment="1">
      <alignment vertical="center"/>
    </xf>
    <xf numFmtId="0" fontId="7" fillId="3" borderId="15" xfId="0" applyFont="1" applyFill="1" applyBorder="1" applyAlignment="1" applyProtection="1">
      <alignment horizontal="center" vertical="center"/>
    </xf>
    <xf numFmtId="165" fontId="21" fillId="2" borderId="17" xfId="1" applyNumberFormat="1" applyFont="1" applyFill="1" applyBorder="1" applyAlignment="1" applyProtection="1">
      <alignment vertical="center" wrapText="1"/>
    </xf>
    <xf numFmtId="0" fontId="37" fillId="0" borderId="18" xfId="0" applyFont="1" applyBorder="1" applyAlignment="1" applyProtection="1">
      <alignment vertical="center" wrapText="1"/>
    </xf>
    <xf numFmtId="165" fontId="20" fillId="2" borderId="17" xfId="1" applyNumberFormat="1" applyFont="1" applyFill="1" applyBorder="1" applyAlignment="1" applyProtection="1">
      <alignment vertical="center" wrapText="1"/>
    </xf>
    <xf numFmtId="0" fontId="37" fillId="0" borderId="15" xfId="0" applyFont="1" applyBorder="1" applyAlignment="1" applyProtection="1">
      <alignment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2" fontId="3" fillId="10" borderId="22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33" fillId="11" borderId="23" xfId="0" applyFont="1" applyFill="1" applyBorder="1" applyAlignment="1">
      <alignment horizontal="right" vertical="center"/>
    </xf>
    <xf numFmtId="0" fontId="33" fillId="11" borderId="24" xfId="0" applyFont="1" applyFill="1" applyBorder="1" applyAlignment="1">
      <alignment horizontal="right" vertical="center"/>
    </xf>
    <xf numFmtId="167" fontId="30" fillId="2" borderId="25" xfId="0" applyNumberFormat="1" applyFont="1" applyFill="1" applyBorder="1" applyAlignment="1">
      <alignment vertical="center"/>
    </xf>
    <xf numFmtId="0" fontId="33" fillId="7" borderId="12" xfId="0" applyFont="1" applyFill="1" applyBorder="1" applyAlignment="1">
      <alignment horizontal="center" vertical="center" wrapText="1"/>
    </xf>
    <xf numFmtId="0" fontId="33" fillId="7" borderId="13" xfId="0" applyFont="1" applyFill="1" applyBorder="1" applyAlignment="1">
      <alignment horizontal="center" vertical="center" wrapText="1"/>
    </xf>
    <xf numFmtId="0" fontId="33" fillId="7" borderId="14" xfId="0" applyFont="1" applyFill="1" applyBorder="1" applyAlignment="1">
      <alignment horizontal="center" vertical="center" wrapText="1"/>
    </xf>
    <xf numFmtId="0" fontId="38" fillId="5" borderId="19" xfId="0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33" fillId="7" borderId="9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vertical="center" wrapText="1"/>
    </xf>
    <xf numFmtId="0" fontId="10" fillId="11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left" vertical="center"/>
    </xf>
    <xf numFmtId="0" fontId="10" fillId="8" borderId="23" xfId="0" applyFont="1" applyFill="1" applyBorder="1" applyAlignment="1">
      <alignment horizontal="right" vertical="center"/>
    </xf>
    <xf numFmtId="0" fontId="10" fillId="8" borderId="24" xfId="0" applyFont="1" applyFill="1" applyBorder="1" applyAlignment="1">
      <alignment horizontal="right" vertical="center"/>
    </xf>
    <xf numFmtId="0" fontId="10" fillId="8" borderId="25" xfId="0" applyFont="1" applyFill="1" applyBorder="1" applyAlignment="1">
      <alignment horizontal="right" vertical="center"/>
    </xf>
    <xf numFmtId="166" fontId="12" fillId="8" borderId="11" xfId="0" applyNumberFormat="1" applyFont="1" applyFill="1" applyBorder="1" applyAlignment="1">
      <alignment horizontal="center" vertical="center"/>
    </xf>
    <xf numFmtId="9" fontId="12" fillId="8" borderId="11" xfId="5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167" fontId="12" fillId="0" borderId="9" xfId="0" applyNumberFormat="1" applyFont="1" applyFill="1" applyBorder="1" applyAlignment="1">
      <alignment horizontal="right" vertical="center"/>
    </xf>
    <xf numFmtId="166" fontId="12" fillId="0" borderId="9" xfId="0" applyNumberFormat="1" applyFont="1" applyFill="1" applyBorder="1" applyAlignment="1">
      <alignment horizontal="right" vertical="center"/>
    </xf>
    <xf numFmtId="0" fontId="34" fillId="7" borderId="27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34" fillId="7" borderId="2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10" fontId="12" fillId="0" borderId="16" xfId="5" applyNumberFormat="1" applyFont="1" applyFill="1" applyBorder="1" applyAlignment="1">
      <alignment horizontal="right" vertical="center"/>
    </xf>
    <xf numFmtId="10" fontId="12" fillId="0" borderId="16" xfId="0" applyNumberFormat="1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166" fontId="12" fillId="0" borderId="21" xfId="0" applyNumberFormat="1" applyFont="1" applyFill="1" applyBorder="1" applyAlignment="1" applyProtection="1">
      <alignment horizontal="right" vertical="center"/>
      <protection hidden="1"/>
    </xf>
    <xf numFmtId="10" fontId="34" fillId="7" borderId="22" xfId="0" applyNumberFormat="1" applyFont="1" applyFill="1" applyBorder="1" applyAlignment="1" applyProtection="1">
      <alignment horizontal="right" vertical="center"/>
      <protection hidden="1"/>
    </xf>
    <xf numFmtId="0" fontId="33" fillId="7" borderId="12" xfId="0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33" fillId="7" borderId="14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left" vertical="center"/>
    </xf>
    <xf numFmtId="0" fontId="12" fillId="8" borderId="16" xfId="0" applyFont="1" applyFill="1" applyBorder="1" applyAlignment="1">
      <alignment horizontal="left" vertical="center"/>
    </xf>
    <xf numFmtId="0" fontId="10" fillId="10" borderId="15" xfId="0" applyFont="1" applyFill="1" applyBorder="1" applyAlignment="1">
      <alignment horizontal="center" vertical="center" wrapText="1"/>
    </xf>
    <xf numFmtId="166" fontId="10" fillId="10" borderId="16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/>
    </xf>
    <xf numFmtId="166" fontId="2" fillId="0" borderId="16" xfId="2" applyNumberFormat="1" applyFont="1" applyBorder="1" applyAlignment="1">
      <alignment horizontal="left" vertical="center"/>
    </xf>
    <xf numFmtId="166" fontId="2" fillId="0" borderId="16" xfId="0" applyNumberFormat="1" applyFont="1" applyBorder="1" applyAlignment="1">
      <alignment horizontal="left" vertical="center"/>
    </xf>
    <xf numFmtId="0" fontId="10" fillId="3" borderId="19" xfId="0" applyFont="1" applyFill="1" applyBorder="1" applyAlignment="1">
      <alignment horizontal="right" vertical="center"/>
    </xf>
    <xf numFmtId="166" fontId="10" fillId="4" borderId="31" xfId="0" applyNumberFormat="1" applyFont="1" applyFill="1" applyBorder="1" applyAlignment="1">
      <alignment horizontal="center" vertical="center"/>
    </xf>
    <xf numFmtId="166" fontId="2" fillId="0" borderId="16" xfId="0" applyNumberFormat="1" applyFont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166" fontId="10" fillId="4" borderId="31" xfId="0" applyNumberFormat="1" applyFont="1" applyFill="1" applyBorder="1" applyAlignment="1">
      <alignment horizontal="right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/>
    </xf>
    <xf numFmtId="166" fontId="2" fillId="2" borderId="16" xfId="0" applyNumberFormat="1" applyFont="1" applyFill="1" applyBorder="1" applyAlignment="1">
      <alignment vertical="center"/>
    </xf>
    <xf numFmtId="0" fontId="10" fillId="3" borderId="18" xfId="0" applyFont="1" applyFill="1" applyBorder="1" applyAlignment="1">
      <alignment horizontal="left" vertical="center"/>
    </xf>
    <xf numFmtId="166" fontId="2" fillId="2" borderId="31" xfId="0" applyNumberFormat="1" applyFont="1" applyFill="1" applyBorder="1" applyAlignment="1">
      <alignment vertical="center"/>
    </xf>
    <xf numFmtId="10" fontId="12" fillId="8" borderId="11" xfId="0" applyNumberFormat="1" applyFont="1" applyFill="1" applyBorder="1" applyAlignment="1">
      <alignment vertical="center"/>
    </xf>
    <xf numFmtId="0" fontId="33" fillId="11" borderId="12" xfId="0" applyFont="1" applyFill="1" applyBorder="1" applyAlignment="1">
      <alignment horizontal="right" vertical="center"/>
    </xf>
    <xf numFmtId="0" fontId="33" fillId="11" borderId="13" xfId="0" applyFont="1" applyFill="1" applyBorder="1" applyAlignment="1">
      <alignment horizontal="right" vertical="center"/>
    </xf>
    <xf numFmtId="167" fontId="30" fillId="2" borderId="14" xfId="0" applyNumberFormat="1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right" vertical="center"/>
    </xf>
    <xf numFmtId="166" fontId="10" fillId="4" borderId="16" xfId="0" applyNumberFormat="1" applyFont="1" applyFill="1" applyBorder="1" applyAlignment="1">
      <alignment horizontal="right" vertical="center"/>
    </xf>
    <xf numFmtId="166" fontId="2" fillId="0" borderId="16" xfId="0" applyNumberFormat="1" applyFont="1" applyBorder="1" applyAlignment="1">
      <alignment vertical="center"/>
    </xf>
    <xf numFmtId="166" fontId="10" fillId="3" borderId="16" xfId="0" applyNumberFormat="1" applyFont="1" applyFill="1" applyBorder="1" applyAlignment="1">
      <alignment horizontal="left" vertical="center"/>
    </xf>
    <xf numFmtId="166" fontId="10" fillId="3" borderId="31" xfId="0" applyNumberFormat="1" applyFont="1" applyFill="1" applyBorder="1" applyAlignment="1">
      <alignment horizontal="left" vertical="center"/>
    </xf>
    <xf numFmtId="0" fontId="33" fillId="7" borderId="23" xfId="0" applyFont="1" applyFill="1" applyBorder="1" applyAlignment="1">
      <alignment horizontal="center" vertical="center" wrapText="1"/>
    </xf>
    <xf numFmtId="0" fontId="33" fillId="7" borderId="24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19" fillId="10" borderId="8" xfId="4" applyFont="1" applyFill="1" applyBorder="1" applyAlignment="1">
      <alignment horizontal="center" vertical="center"/>
    </xf>
    <xf numFmtId="0" fontId="26" fillId="7" borderId="9" xfId="4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left" vertical="center" wrapText="1"/>
    </xf>
    <xf numFmtId="167" fontId="41" fillId="2" borderId="9" xfId="0" applyNumberFormat="1" applyFont="1" applyFill="1" applyBorder="1" applyAlignment="1">
      <alignment horizontal="center" vertical="center"/>
    </xf>
    <xf numFmtId="9" fontId="41" fillId="0" borderId="9" xfId="5" applyFont="1" applyFill="1" applyBorder="1" applyAlignment="1">
      <alignment horizontal="center" vertical="center" wrapText="1"/>
    </xf>
    <xf numFmtId="0" fontId="19" fillId="11" borderId="9" xfId="4" applyFont="1" applyFill="1" applyBorder="1" applyAlignment="1">
      <alignment horizontal="center" vertical="center"/>
    </xf>
    <xf numFmtId="0" fontId="22" fillId="7" borderId="9" xfId="4" applyFont="1" applyFill="1" applyBorder="1" applyAlignment="1">
      <alignment horizontal="center" vertical="center" wrapText="1"/>
    </xf>
    <xf numFmtId="0" fontId="10" fillId="3" borderId="9" xfId="4" applyFont="1" applyFill="1" applyBorder="1" applyAlignment="1">
      <alignment vertical="center"/>
    </xf>
    <xf numFmtId="0" fontId="4" fillId="0" borderId="9" xfId="4" applyFont="1" applyFill="1" applyBorder="1" applyAlignment="1">
      <alignment horizontal="center" vertical="center"/>
    </xf>
    <xf numFmtId="0" fontId="34" fillId="7" borderId="32" xfId="4" applyFont="1" applyFill="1" applyBorder="1" applyAlignment="1">
      <alignment horizontal="center" vertical="center"/>
    </xf>
    <xf numFmtId="0" fontId="34" fillId="7" borderId="33" xfId="4" applyFont="1" applyFill="1" applyBorder="1" applyAlignment="1">
      <alignment horizontal="center" vertical="center"/>
    </xf>
    <xf numFmtId="0" fontId="34" fillId="7" borderId="34" xfId="4" applyFont="1" applyFill="1" applyBorder="1" applyAlignment="1">
      <alignment horizontal="center" vertical="center"/>
    </xf>
    <xf numFmtId="0" fontId="3" fillId="3" borderId="19" xfId="3" applyFont="1" applyFill="1" applyBorder="1" applyAlignment="1">
      <alignment horizontal="left" vertical="center"/>
    </xf>
    <xf numFmtId="0" fontId="3" fillId="3" borderId="17" xfId="3" applyFont="1" applyFill="1" applyBorder="1" applyAlignment="1">
      <alignment horizontal="left" vertical="center"/>
    </xf>
    <xf numFmtId="0" fontId="3" fillId="3" borderId="19" xfId="3" applyFont="1" applyFill="1" applyBorder="1" applyAlignment="1">
      <alignment horizontal="left" vertical="center"/>
    </xf>
    <xf numFmtId="0" fontId="3" fillId="3" borderId="17" xfId="3" applyFont="1" applyFill="1" applyBorder="1" applyAlignment="1">
      <alignment horizontal="left" vertical="center"/>
    </xf>
    <xf numFmtId="0" fontId="9" fillId="3" borderId="19" xfId="3" applyFont="1" applyFill="1" applyBorder="1" applyAlignment="1">
      <alignment horizontal="left" vertical="center"/>
    </xf>
    <xf numFmtId="0" fontId="9" fillId="3" borderId="17" xfId="3" applyFont="1" applyFill="1" applyBorder="1" applyAlignment="1">
      <alignment horizontal="left" vertical="center"/>
    </xf>
    <xf numFmtId="0" fontId="19" fillId="10" borderId="35" xfId="4" applyFont="1" applyFill="1" applyBorder="1" applyAlignment="1">
      <alignment horizontal="center" vertical="center"/>
    </xf>
    <xf numFmtId="0" fontId="19" fillId="10" borderId="36" xfId="4" applyFont="1" applyFill="1" applyBorder="1" applyAlignment="1">
      <alignment horizontal="center" vertical="center"/>
    </xf>
    <xf numFmtId="0" fontId="26" fillId="7" borderId="15" xfId="4" applyFont="1" applyFill="1" applyBorder="1" applyAlignment="1">
      <alignment horizontal="center" vertical="center" wrapText="1"/>
    </xf>
    <xf numFmtId="0" fontId="26" fillId="7" borderId="16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>
      <alignment horizontal="left" vertical="center" wrapText="1"/>
    </xf>
    <xf numFmtId="167" fontId="41" fillId="2" borderId="16" xfId="0" applyNumberFormat="1" applyFont="1" applyFill="1" applyBorder="1" applyAlignment="1">
      <alignment horizontal="center" vertical="center"/>
    </xf>
    <xf numFmtId="9" fontId="41" fillId="0" borderId="16" xfId="5" applyFont="1" applyFill="1" applyBorder="1" applyAlignment="1">
      <alignment horizontal="center" vertical="center" wrapText="1"/>
    </xf>
    <xf numFmtId="0" fontId="19" fillId="11" borderId="15" xfId="4" applyFont="1" applyFill="1" applyBorder="1" applyAlignment="1">
      <alignment horizontal="center" vertical="center"/>
    </xf>
    <xf numFmtId="0" fontId="19" fillId="11" borderId="16" xfId="4" applyFont="1" applyFill="1" applyBorder="1" applyAlignment="1">
      <alignment horizontal="center" vertical="center"/>
    </xf>
    <xf numFmtId="0" fontId="26" fillId="7" borderId="15" xfId="4" applyFont="1" applyFill="1" applyBorder="1" applyAlignment="1">
      <alignment horizontal="center" vertical="center" wrapText="1"/>
    </xf>
    <xf numFmtId="0" fontId="26" fillId="7" borderId="16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>
      <alignment horizontal="center" vertical="center" wrapText="1"/>
    </xf>
    <xf numFmtId="168" fontId="19" fillId="0" borderId="16" xfId="7" applyNumberFormat="1" applyFont="1" applyFill="1" applyBorder="1" applyAlignment="1">
      <alignment horizontal="center" vertical="center"/>
    </xf>
    <xf numFmtId="0" fontId="3" fillId="3" borderId="30" xfId="4" applyFont="1" applyFill="1" applyBorder="1" applyAlignment="1">
      <alignment horizontal="center" vertical="center" wrapText="1"/>
    </xf>
    <xf numFmtId="0" fontId="3" fillId="3" borderId="21" xfId="4" applyFont="1" applyFill="1" applyBorder="1" applyAlignment="1">
      <alignment horizontal="right" vertical="center" wrapText="1"/>
    </xf>
    <xf numFmtId="0" fontId="3" fillId="0" borderId="21" xfId="4" applyFont="1" applyFill="1" applyBorder="1" applyAlignment="1">
      <alignment horizontal="center" vertical="center"/>
    </xf>
    <xf numFmtId="9" fontId="3" fillId="0" borderId="22" xfId="4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 applyProtection="1">
      <alignment horizontal="center" vertical="center" wrapText="1"/>
      <protection locked="0"/>
    </xf>
    <xf numFmtId="3" fontId="3" fillId="4" borderId="9" xfId="0" applyNumberFormat="1" applyFont="1" applyFill="1" applyBorder="1" applyAlignment="1">
      <alignment horizontal="center" vertical="center"/>
    </xf>
    <xf numFmtId="0" fontId="31" fillId="7" borderId="9" xfId="0" applyFont="1" applyFill="1" applyBorder="1" applyAlignment="1" applyProtection="1">
      <alignment vertical="center" wrapText="1"/>
      <protection locked="0"/>
    </xf>
    <xf numFmtId="0" fontId="32" fillId="7" borderId="9" xfId="0" applyFont="1" applyFill="1" applyBorder="1" applyAlignment="1" applyProtection="1">
      <alignment vertical="center" wrapText="1"/>
      <protection locked="0"/>
    </xf>
    <xf numFmtId="0" fontId="20" fillId="10" borderId="9" xfId="0" applyFont="1" applyFill="1" applyBorder="1" applyAlignment="1" applyProtection="1">
      <alignment vertical="center" wrapText="1"/>
    </xf>
    <xf numFmtId="0" fontId="31" fillId="7" borderId="2" xfId="0" applyFont="1" applyFill="1" applyBorder="1" applyAlignment="1" applyProtection="1">
      <alignment vertical="center" wrapText="1"/>
      <protection locked="0"/>
    </xf>
    <xf numFmtId="0" fontId="32" fillId="7" borderId="2" xfId="0" applyFont="1" applyFill="1" applyBorder="1" applyAlignment="1" applyProtection="1">
      <alignment vertical="center" wrapText="1"/>
      <protection locked="0"/>
    </xf>
    <xf numFmtId="0" fontId="31" fillId="7" borderId="0" xfId="0" applyFont="1" applyFill="1" applyBorder="1" applyAlignment="1" applyProtection="1">
      <alignment vertical="center" wrapText="1"/>
      <protection locked="0"/>
    </xf>
    <xf numFmtId="0" fontId="32" fillId="7" borderId="0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>
      <alignment vertical="center"/>
    </xf>
    <xf numFmtId="0" fontId="21" fillId="10" borderId="9" xfId="0" applyFont="1" applyFill="1" applyBorder="1" applyAlignment="1" applyProtection="1">
      <alignment vertical="center" wrapText="1"/>
    </xf>
    <xf numFmtId="0" fontId="18" fillId="10" borderId="9" xfId="0" applyFont="1" applyFill="1" applyBorder="1" applyAlignment="1" applyProtection="1">
      <alignment vertical="center" wrapText="1"/>
      <protection locked="0"/>
    </xf>
    <xf numFmtId="165" fontId="18" fillId="10" borderId="9" xfId="1" applyNumberFormat="1" applyFont="1" applyFill="1" applyBorder="1" applyAlignment="1" applyProtection="1">
      <alignment vertical="center" wrapText="1"/>
      <protection locked="0"/>
    </xf>
    <xf numFmtId="165" fontId="18" fillId="10" borderId="9" xfId="1" applyNumberFormat="1" applyFont="1" applyFill="1" applyBorder="1" applyAlignment="1" applyProtection="1">
      <alignment vertical="center" wrapText="1"/>
    </xf>
    <xf numFmtId="0" fontId="37" fillId="0" borderId="8" xfId="0" applyFont="1" applyBorder="1" applyAlignment="1" applyProtection="1">
      <alignment vertical="center" wrapText="1"/>
    </xf>
    <xf numFmtId="0" fontId="3" fillId="10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10" borderId="1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20" fillId="10" borderId="1" xfId="0" applyFont="1" applyFill="1" applyBorder="1" applyAlignment="1" applyProtection="1">
      <alignment vertical="center" wrapText="1"/>
    </xf>
    <xf numFmtId="0" fontId="20" fillId="10" borderId="1" xfId="0" applyFont="1" applyFill="1" applyBorder="1" applyAlignment="1" applyProtection="1">
      <alignment vertical="center" wrapText="1"/>
      <protection locked="0"/>
    </xf>
    <xf numFmtId="165" fontId="20" fillId="10" borderId="1" xfId="1" applyNumberFormat="1" applyFont="1" applyFill="1" applyBorder="1" applyAlignment="1" applyProtection="1">
      <alignment vertical="center" wrapText="1"/>
      <protection locked="0"/>
    </xf>
    <xf numFmtId="165" fontId="20" fillId="10" borderId="1" xfId="1" applyNumberFormat="1" applyFont="1" applyFill="1" applyBorder="1" applyAlignment="1" applyProtection="1">
      <alignment vertical="center" wrapText="1"/>
    </xf>
    <xf numFmtId="0" fontId="21" fillId="10" borderId="9" xfId="0" applyFont="1" applyFill="1" applyBorder="1" applyAlignment="1" applyProtection="1">
      <alignment vertical="center" wrapText="1"/>
    </xf>
    <xf numFmtId="0" fontId="18" fillId="10" borderId="0" xfId="0" applyFont="1" applyFill="1" applyBorder="1" applyAlignment="1" applyProtection="1">
      <alignment vertical="center" wrapText="1"/>
      <protection locked="0"/>
    </xf>
    <xf numFmtId="0" fontId="3" fillId="10" borderId="9" xfId="0" applyFont="1" applyFill="1" applyBorder="1" applyAlignment="1" applyProtection="1">
      <alignment vertical="center" wrapText="1"/>
    </xf>
    <xf numFmtId="0" fontId="6" fillId="4" borderId="15" xfId="0" applyFont="1" applyFill="1" applyBorder="1" applyAlignment="1" applyProtection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 wrapText="1"/>
    </xf>
    <xf numFmtId="0" fontId="31" fillId="7" borderId="15" xfId="0" applyFont="1" applyFill="1" applyBorder="1" applyAlignment="1" applyProtection="1">
      <alignment horizontal="center" vertical="center" wrapText="1"/>
    </xf>
    <xf numFmtId="0" fontId="31" fillId="7" borderId="16" xfId="0" applyFont="1" applyFill="1" applyBorder="1" applyAlignment="1" applyProtection="1">
      <alignment vertical="center" wrapText="1"/>
      <protection locked="0"/>
    </xf>
    <xf numFmtId="49" fontId="26" fillId="2" borderId="17" xfId="0" applyNumberFormat="1" applyFont="1" applyFill="1" applyBorder="1" applyAlignment="1">
      <alignment vertical="center"/>
    </xf>
    <xf numFmtId="0" fontId="27" fillId="2" borderId="17" xfId="0" applyFont="1" applyFill="1" applyBorder="1" applyAlignment="1" applyProtection="1">
      <alignment vertical="center" wrapText="1"/>
    </xf>
    <xf numFmtId="49" fontId="20" fillId="2" borderId="17" xfId="1" applyNumberFormat="1" applyFont="1" applyFill="1" applyBorder="1" applyAlignment="1" applyProtection="1">
      <alignment vertical="center"/>
    </xf>
    <xf numFmtId="0" fontId="3" fillId="3" borderId="19" xfId="0" applyFont="1" applyFill="1" applyBorder="1" applyAlignment="1">
      <alignment horizontal="center" vertical="center"/>
    </xf>
    <xf numFmtId="0" fontId="31" fillId="7" borderId="19" xfId="0" applyFont="1" applyFill="1" applyBorder="1" applyAlignment="1" applyProtection="1">
      <alignment horizontal="center" vertical="center" wrapText="1"/>
    </xf>
    <xf numFmtId="0" fontId="31" fillId="7" borderId="17" xfId="0" applyFont="1" applyFill="1" applyBorder="1" applyAlignment="1" applyProtection="1">
      <alignment vertical="center" wrapText="1"/>
      <protection locked="0"/>
    </xf>
    <xf numFmtId="165" fontId="21" fillId="6" borderId="17" xfId="1" applyNumberFormat="1" applyFont="1" applyFill="1" applyBorder="1" applyAlignment="1" applyProtection="1">
      <alignment vertical="center" wrapText="1"/>
    </xf>
    <xf numFmtId="0" fontId="37" fillId="0" borderId="35" xfId="0" applyFont="1" applyBorder="1" applyAlignment="1" applyProtection="1">
      <alignment vertical="center" wrapText="1"/>
    </xf>
    <xf numFmtId="165" fontId="21" fillId="0" borderId="17" xfId="1" applyNumberFormat="1" applyFont="1" applyBorder="1" applyAlignment="1" applyProtection="1">
      <alignment vertical="center" wrapText="1"/>
    </xf>
    <xf numFmtId="2" fontId="3" fillId="10" borderId="16" xfId="0" applyNumberFormat="1" applyFont="1" applyFill="1" applyBorder="1" applyAlignment="1">
      <alignment horizontal="right" vertical="center"/>
    </xf>
    <xf numFmtId="165" fontId="21" fillId="2" borderId="17" xfId="1" applyNumberFormat="1" applyFont="1" applyFill="1" applyBorder="1" applyAlignment="1" applyProtection="1">
      <alignment horizontal="right" vertical="center" wrapText="1"/>
    </xf>
    <xf numFmtId="0" fontId="3" fillId="10" borderId="15" xfId="0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vertical="center"/>
    </xf>
    <xf numFmtId="0" fontId="6" fillId="10" borderId="18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28" fillId="3" borderId="19" xfId="0" applyFont="1" applyFill="1" applyBorder="1" applyAlignment="1" applyProtection="1">
      <alignment horizontal="center" vertical="center" wrapText="1"/>
    </xf>
    <xf numFmtId="2" fontId="34" fillId="9" borderId="16" xfId="0" applyNumberFormat="1" applyFont="1" applyFill="1" applyBorder="1" applyAlignment="1">
      <alignment vertical="center"/>
    </xf>
    <xf numFmtId="165" fontId="6" fillId="2" borderId="17" xfId="1" applyNumberFormat="1" applyFont="1" applyFill="1" applyBorder="1" applyAlignment="1" applyProtection="1">
      <alignment vertical="center" wrapText="1"/>
      <protection locked="0"/>
    </xf>
    <xf numFmtId="165" fontId="20" fillId="6" borderId="17" xfId="1" applyNumberFormat="1" applyFont="1" applyFill="1" applyBorder="1" applyAlignment="1" applyProtection="1">
      <alignment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0" fontId="31" fillId="7" borderId="18" xfId="0" applyFont="1" applyFill="1" applyBorder="1" applyAlignment="1" applyProtection="1">
      <alignment horizontal="center" vertical="center" wrapText="1"/>
    </xf>
    <xf numFmtId="0" fontId="3" fillId="10" borderId="15" xfId="0" applyFont="1" applyFill="1" applyBorder="1" applyAlignment="1" applyProtection="1">
      <alignment horizontal="center" vertical="center" wrapText="1"/>
    </xf>
    <xf numFmtId="165" fontId="3" fillId="10" borderId="16" xfId="0" applyNumberFormat="1" applyFont="1" applyFill="1" applyBorder="1" applyAlignment="1" applyProtection="1">
      <alignment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165" fontId="3" fillId="2" borderId="17" xfId="1" applyNumberFormat="1" applyFont="1" applyFill="1" applyBorder="1" applyAlignment="1" applyProtection="1">
      <alignment vertical="center" wrapText="1"/>
    </xf>
    <xf numFmtId="0" fontId="29" fillId="3" borderId="37" xfId="0" applyFont="1" applyFill="1" applyBorder="1" applyAlignment="1" applyProtection="1">
      <alignment horizontal="center" vertical="center" wrapText="1"/>
    </xf>
    <xf numFmtId="0" fontId="29" fillId="2" borderId="19" xfId="0" applyFont="1" applyFill="1" applyBorder="1" applyAlignment="1" applyProtection="1">
      <alignment horizontal="center" vertical="center" wrapText="1"/>
    </xf>
    <xf numFmtId="2" fontId="3" fillId="2" borderId="17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3" fillId="10" borderId="1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164" fontId="3" fillId="10" borderId="16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horizontal="left" vertical="center"/>
    </xf>
    <xf numFmtId="3" fontId="3" fillId="3" borderId="38" xfId="0" applyNumberFormat="1" applyFont="1" applyFill="1" applyBorder="1" applyAlignment="1">
      <alignment horizontal="left" vertical="center"/>
    </xf>
    <xf numFmtId="3" fontId="3" fillId="3" borderId="39" xfId="0" applyNumberFormat="1" applyFont="1" applyFill="1" applyBorder="1" applyAlignment="1">
      <alignment horizontal="left" vertical="center"/>
    </xf>
    <xf numFmtId="3" fontId="3" fillId="3" borderId="40" xfId="0" applyNumberFormat="1" applyFont="1" applyFill="1" applyBorder="1" applyAlignment="1">
      <alignment horizontal="left" vertical="center"/>
    </xf>
    <xf numFmtId="3" fontId="3" fillId="3" borderId="21" xfId="0" applyNumberFormat="1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164" fontId="3" fillId="4" borderId="9" xfId="0" applyNumberFormat="1" applyFont="1" applyFill="1" applyBorder="1" applyAlignment="1">
      <alignment vertical="center"/>
    </xf>
    <xf numFmtId="0" fontId="36" fillId="2" borderId="38" xfId="0" applyFont="1" applyFill="1" applyBorder="1" applyAlignment="1">
      <alignment horizontal="center" vertical="center"/>
    </xf>
    <xf numFmtId="0" fontId="36" fillId="2" borderId="39" xfId="0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Porcentual" xfId="5" builtinId="5"/>
    <cellStyle name="Porcentual 2" xfId="6"/>
    <cellStyle name="Porcentual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1</xdr:col>
      <xdr:colOff>1442528</xdr:colOff>
      <xdr:row>4</xdr:row>
      <xdr:rowOff>180975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161925" y="542925"/>
          <a:ext cx="1728278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95250</xdr:rowOff>
    </xdr:from>
    <xdr:to>
      <xdr:col>1</xdr:col>
      <xdr:colOff>1689900</xdr:colOff>
      <xdr:row>4</xdr:row>
      <xdr:rowOff>123368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455" t="30527" r="5778" b="35985"/>
        <a:stretch>
          <a:fillRect/>
        </a:stretch>
      </xdr:blipFill>
      <xdr:spPr>
        <a:xfrm>
          <a:off x="95250" y="704850"/>
          <a:ext cx="1728000" cy="371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47625</xdr:rowOff>
    </xdr:from>
    <xdr:to>
      <xdr:col>2</xdr:col>
      <xdr:colOff>88968</xdr:colOff>
      <xdr:row>4</xdr:row>
      <xdr:rowOff>171747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57150" y="638175"/>
          <a:ext cx="1879668" cy="467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1</xdr:row>
      <xdr:rowOff>106694</xdr:rowOff>
    </xdr:from>
    <xdr:to>
      <xdr:col>1</xdr:col>
      <xdr:colOff>1189591</xdr:colOff>
      <xdr:row>3</xdr:row>
      <xdr:rowOff>146063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87474" y="349679"/>
          <a:ext cx="1879668" cy="46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5"/>
  <sheetViews>
    <sheetView zoomScaleSheetLayoutView="90" workbookViewId="0">
      <selection activeCell="I8" sqref="I8"/>
    </sheetView>
  </sheetViews>
  <sheetFormatPr baseColWidth="10" defaultColWidth="9" defaultRowHeight="14.25"/>
  <cols>
    <col min="1" max="1" width="6.7109375" style="17" customWidth="1"/>
    <col min="2" max="2" width="57.28515625" style="18" customWidth="1"/>
    <col min="3" max="3" width="11.28515625" style="10" customWidth="1"/>
    <col min="4" max="4" width="10" style="56" customWidth="1"/>
    <col min="5" max="5" width="12" style="56" customWidth="1"/>
    <col min="6" max="6" width="15" style="19" customWidth="1"/>
    <col min="7" max="7" width="12.85546875" style="16" customWidth="1"/>
    <col min="8" max="8" width="9" style="56"/>
    <col min="9" max="9" width="11.7109375" style="56" customWidth="1"/>
    <col min="10" max="16384" width="9" style="56"/>
  </cols>
  <sheetData>
    <row r="1" spans="1:13" ht="21.75" customHeight="1">
      <c r="A1" s="58" t="s">
        <v>540</v>
      </c>
      <c r="B1" s="59"/>
      <c r="C1" s="59"/>
      <c r="D1" s="59"/>
      <c r="E1" s="59"/>
      <c r="F1" s="59"/>
      <c r="G1" s="60"/>
      <c r="I1" s="318" t="s">
        <v>0</v>
      </c>
      <c r="J1" s="319"/>
      <c r="K1" s="319"/>
      <c r="L1" s="319"/>
      <c r="M1" s="320"/>
    </row>
    <row r="2" spans="1:13">
      <c r="A2" s="61" t="s">
        <v>576</v>
      </c>
      <c r="B2" s="62"/>
      <c r="C2" s="62"/>
      <c r="D2" s="62"/>
      <c r="E2" s="62"/>
      <c r="F2" s="62"/>
      <c r="G2" s="63"/>
      <c r="I2" s="321" t="s">
        <v>1</v>
      </c>
      <c r="J2" s="322"/>
      <c r="K2" s="322"/>
      <c r="L2" s="322"/>
      <c r="M2" s="323"/>
    </row>
    <row r="3" spans="1:13" ht="16.5">
      <c r="A3" s="298"/>
      <c r="B3" s="44"/>
      <c r="C3" s="299"/>
      <c r="D3" s="300"/>
      <c r="E3" s="45"/>
      <c r="F3" s="39"/>
      <c r="G3" s="46"/>
      <c r="I3" s="321" t="s">
        <v>3</v>
      </c>
      <c r="J3" s="322"/>
      <c r="K3" s="322"/>
      <c r="L3" s="322"/>
      <c r="M3" s="323"/>
    </row>
    <row r="4" spans="1:13" ht="16.5">
      <c r="A4" s="298"/>
      <c r="B4" s="44"/>
      <c r="C4" s="301"/>
      <c r="D4" s="45"/>
      <c r="E4" s="45"/>
      <c r="F4" s="39"/>
      <c r="G4" s="46"/>
      <c r="I4" s="321" t="s">
        <v>4</v>
      </c>
      <c r="J4" s="322"/>
      <c r="K4" s="322"/>
      <c r="L4" s="322"/>
      <c r="M4" s="323"/>
    </row>
    <row r="5" spans="1:13" ht="16.5">
      <c r="A5" s="43"/>
      <c r="B5" s="47"/>
      <c r="C5" s="48"/>
      <c r="D5" s="48"/>
      <c r="E5" s="48"/>
      <c r="F5" s="39"/>
      <c r="G5" s="46"/>
      <c r="I5" s="321" t="s">
        <v>5</v>
      </c>
      <c r="J5" s="322"/>
      <c r="K5" s="322"/>
      <c r="L5" s="322"/>
      <c r="M5" s="323"/>
    </row>
    <row r="6" spans="1:13" ht="18.75" thickBot="1">
      <c r="A6" s="302" t="s">
        <v>2</v>
      </c>
      <c r="B6" s="47"/>
      <c r="C6" s="48"/>
      <c r="D6" s="49"/>
      <c r="E6" s="48"/>
      <c r="F6" s="39"/>
      <c r="G6" s="46"/>
      <c r="I6" s="324" t="s">
        <v>6</v>
      </c>
      <c r="J6" s="325"/>
      <c r="K6" s="325"/>
      <c r="L6" s="325"/>
      <c r="M6" s="326"/>
    </row>
    <row r="7" spans="1:13" ht="31.5" customHeight="1">
      <c r="A7" s="187" t="s">
        <v>539</v>
      </c>
      <c r="B7" s="188"/>
      <c r="C7" s="188"/>
      <c r="D7" s="188"/>
      <c r="E7" s="188"/>
      <c r="F7" s="188"/>
      <c r="G7" s="189">
        <f>G346</f>
        <v>0</v>
      </c>
    </row>
    <row r="8" spans="1:13">
      <c r="A8" s="262" t="s">
        <v>7</v>
      </c>
      <c r="B8" s="235" t="s">
        <v>8</v>
      </c>
      <c r="C8" s="236" t="s">
        <v>9</v>
      </c>
      <c r="D8" s="236" t="s">
        <v>10</v>
      </c>
      <c r="E8" s="316" t="s">
        <v>11</v>
      </c>
      <c r="F8" s="317" t="s">
        <v>12</v>
      </c>
      <c r="G8" s="263" t="s">
        <v>13</v>
      </c>
      <c r="I8" s="303"/>
      <c r="J8" s="303"/>
      <c r="K8" s="303"/>
      <c r="L8" s="303"/>
      <c r="M8" s="303"/>
    </row>
    <row r="9" spans="1:13" s="303" customFormat="1" ht="18" customHeight="1">
      <c r="A9" s="264">
        <v>1</v>
      </c>
      <c r="B9" s="237" t="s">
        <v>14</v>
      </c>
      <c r="C9" s="238"/>
      <c r="D9" s="237"/>
      <c r="E9" s="237"/>
      <c r="F9" s="237"/>
      <c r="G9" s="265"/>
    </row>
    <row r="10" spans="1:13" s="303" customFormat="1" ht="18" customHeight="1">
      <c r="A10" s="105" t="s">
        <v>15</v>
      </c>
      <c r="B10" s="239" t="s">
        <v>16</v>
      </c>
      <c r="C10" s="239"/>
      <c r="D10" s="239"/>
      <c r="E10" s="239"/>
      <c r="F10" s="239"/>
      <c r="G10" s="106">
        <f>F11+F12+F13+F14+F15+F16</f>
        <v>0</v>
      </c>
    </row>
    <row r="11" spans="1:13" s="303" customFormat="1" ht="18" customHeight="1">
      <c r="A11" s="107" t="s">
        <v>17</v>
      </c>
      <c r="B11" s="84" t="s">
        <v>18</v>
      </c>
      <c r="C11" s="85" t="s">
        <v>1</v>
      </c>
      <c r="D11" s="86">
        <v>0</v>
      </c>
      <c r="E11" s="87">
        <v>0</v>
      </c>
      <c r="F11" s="88">
        <f t="shared" ref="F11:F16" si="0">D11*E11</f>
        <v>0</v>
      </c>
      <c r="G11" s="266"/>
      <c r="I11" s="26"/>
    </row>
    <row r="12" spans="1:13" s="303" customFormat="1" ht="18" customHeight="1">
      <c r="A12" s="107" t="s">
        <v>19</v>
      </c>
      <c r="B12" s="84" t="s">
        <v>573</v>
      </c>
      <c r="C12" s="85" t="s">
        <v>1</v>
      </c>
      <c r="D12" s="86">
        <v>0</v>
      </c>
      <c r="E12" s="87">
        <v>0</v>
      </c>
      <c r="F12" s="88">
        <f t="shared" si="0"/>
        <v>0</v>
      </c>
      <c r="G12" s="266"/>
      <c r="I12" s="26"/>
    </row>
    <row r="13" spans="1:13" s="303" customFormat="1" ht="28.5">
      <c r="A13" s="107" t="s">
        <v>20</v>
      </c>
      <c r="B13" s="84" t="s">
        <v>21</v>
      </c>
      <c r="C13" s="85" t="s">
        <v>1</v>
      </c>
      <c r="D13" s="86">
        <v>0</v>
      </c>
      <c r="E13" s="87">
        <v>0</v>
      </c>
      <c r="F13" s="88">
        <f t="shared" si="0"/>
        <v>0</v>
      </c>
      <c r="G13" s="266"/>
      <c r="I13" s="26"/>
    </row>
    <row r="14" spans="1:13" s="303" customFormat="1">
      <c r="A14" s="107" t="s">
        <v>22</v>
      </c>
      <c r="B14" s="84" t="s">
        <v>23</v>
      </c>
      <c r="C14" s="85" t="s">
        <v>1</v>
      </c>
      <c r="D14" s="86">
        <v>0</v>
      </c>
      <c r="E14" s="87">
        <v>0</v>
      </c>
      <c r="F14" s="88">
        <f t="shared" si="0"/>
        <v>0</v>
      </c>
      <c r="G14" s="266"/>
      <c r="I14" s="26"/>
    </row>
    <row r="15" spans="1:13" s="303" customFormat="1" ht="18" customHeight="1">
      <c r="A15" s="107" t="s">
        <v>24</v>
      </c>
      <c r="B15" s="84" t="s">
        <v>25</v>
      </c>
      <c r="C15" s="85" t="s">
        <v>1</v>
      </c>
      <c r="D15" s="86">
        <v>0</v>
      </c>
      <c r="E15" s="87">
        <v>0</v>
      </c>
      <c r="F15" s="88">
        <f t="shared" si="0"/>
        <v>0</v>
      </c>
      <c r="G15" s="266"/>
    </row>
    <row r="16" spans="1:13" s="303" customFormat="1" ht="18" customHeight="1">
      <c r="A16" s="107" t="s">
        <v>26</v>
      </c>
      <c r="B16" s="84" t="s">
        <v>27</v>
      </c>
      <c r="C16" s="85" t="s">
        <v>1</v>
      </c>
      <c r="D16" s="86">
        <v>0</v>
      </c>
      <c r="E16" s="87">
        <v>0</v>
      </c>
      <c r="F16" s="88">
        <f t="shared" si="0"/>
        <v>0</v>
      </c>
      <c r="G16" s="266"/>
    </row>
    <row r="17" spans="1:7" s="303" customFormat="1" ht="18" customHeight="1">
      <c r="A17" s="111" t="s">
        <v>28</v>
      </c>
      <c r="B17" s="89"/>
      <c r="C17" s="89"/>
      <c r="D17" s="89"/>
      <c r="E17" s="89"/>
      <c r="F17" s="89"/>
      <c r="G17" s="267"/>
    </row>
    <row r="18" spans="1:7" s="303" customFormat="1" ht="18" customHeight="1">
      <c r="A18" s="105" t="s">
        <v>29</v>
      </c>
      <c r="B18" s="239" t="s">
        <v>30</v>
      </c>
      <c r="C18" s="239"/>
      <c r="D18" s="239"/>
      <c r="E18" s="239"/>
      <c r="F18" s="239"/>
      <c r="G18" s="106">
        <f>F19+F20+F21+F22+F23+F24+F25</f>
        <v>0</v>
      </c>
    </row>
    <row r="19" spans="1:7" s="303" customFormat="1" ht="18" customHeight="1">
      <c r="A19" s="107" t="s">
        <v>31</v>
      </c>
      <c r="B19" s="84" t="s">
        <v>32</v>
      </c>
      <c r="C19" s="85" t="s">
        <v>1</v>
      </c>
      <c r="D19" s="86">
        <v>0</v>
      </c>
      <c r="E19" s="87">
        <v>0</v>
      </c>
      <c r="F19" s="88">
        <f>D19*E19</f>
        <v>0</v>
      </c>
      <c r="G19" s="268"/>
    </row>
    <row r="20" spans="1:7" s="303" customFormat="1" ht="18" customHeight="1">
      <c r="A20" s="107" t="s">
        <v>33</v>
      </c>
      <c r="B20" s="84" t="s">
        <v>34</v>
      </c>
      <c r="C20" s="85" t="s">
        <v>1</v>
      </c>
      <c r="D20" s="86">
        <v>0</v>
      </c>
      <c r="E20" s="87">
        <v>0</v>
      </c>
      <c r="F20" s="88">
        <f t="shared" ref="F20:F25" si="1">D20*E20</f>
        <v>0</v>
      </c>
      <c r="G20" s="268"/>
    </row>
    <row r="21" spans="1:7" s="303" customFormat="1" ht="18" customHeight="1">
      <c r="A21" s="107" t="s">
        <v>35</v>
      </c>
      <c r="B21" s="84" t="s">
        <v>36</v>
      </c>
      <c r="C21" s="85" t="s">
        <v>1</v>
      </c>
      <c r="D21" s="86">
        <v>0</v>
      </c>
      <c r="E21" s="87">
        <v>0</v>
      </c>
      <c r="F21" s="88">
        <f t="shared" si="1"/>
        <v>0</v>
      </c>
      <c r="G21" s="268"/>
    </row>
    <row r="22" spans="1:7" s="303" customFormat="1" ht="18" customHeight="1">
      <c r="A22" s="107" t="s">
        <v>37</v>
      </c>
      <c r="B22" s="84" t="s">
        <v>38</v>
      </c>
      <c r="C22" s="85" t="s">
        <v>1</v>
      </c>
      <c r="D22" s="86">
        <v>0</v>
      </c>
      <c r="E22" s="87">
        <v>0</v>
      </c>
      <c r="F22" s="88">
        <f t="shared" si="1"/>
        <v>0</v>
      </c>
      <c r="G22" s="268"/>
    </row>
    <row r="23" spans="1:7" s="303" customFormat="1" ht="18" customHeight="1">
      <c r="A23" s="107" t="s">
        <v>39</v>
      </c>
      <c r="B23" s="84" t="s">
        <v>40</v>
      </c>
      <c r="C23" s="85" t="s">
        <v>1</v>
      </c>
      <c r="D23" s="86">
        <v>0</v>
      </c>
      <c r="E23" s="87">
        <v>0</v>
      </c>
      <c r="F23" s="88">
        <f t="shared" si="1"/>
        <v>0</v>
      </c>
      <c r="G23" s="268"/>
    </row>
    <row r="24" spans="1:7" s="303" customFormat="1" ht="18" customHeight="1">
      <c r="A24" s="107" t="s">
        <v>41</v>
      </c>
      <c r="B24" s="84" t="s">
        <v>42</v>
      </c>
      <c r="C24" s="85" t="s">
        <v>1</v>
      </c>
      <c r="D24" s="86">
        <v>0</v>
      </c>
      <c r="E24" s="87">
        <v>0</v>
      </c>
      <c r="F24" s="88">
        <f t="shared" si="1"/>
        <v>0</v>
      </c>
      <c r="G24" s="268"/>
    </row>
    <row r="25" spans="1:7" s="303" customFormat="1" ht="18" customHeight="1">
      <c r="A25" s="107" t="s">
        <v>43</v>
      </c>
      <c r="B25" s="84" t="s">
        <v>44</v>
      </c>
      <c r="C25" s="85" t="s">
        <v>1</v>
      </c>
      <c r="D25" s="86">
        <v>0</v>
      </c>
      <c r="E25" s="87">
        <v>0</v>
      </c>
      <c r="F25" s="88">
        <f t="shared" si="1"/>
        <v>0</v>
      </c>
      <c r="G25" s="268"/>
    </row>
    <row r="26" spans="1:7" s="303" customFormat="1" ht="18" customHeight="1">
      <c r="A26" s="111" t="s">
        <v>28</v>
      </c>
      <c r="B26" s="89"/>
      <c r="C26" s="89"/>
      <c r="D26" s="89"/>
      <c r="E26" s="89"/>
      <c r="F26" s="89"/>
      <c r="G26" s="268"/>
    </row>
    <row r="27" spans="1:7" s="303" customFormat="1" ht="18" customHeight="1">
      <c r="A27" s="105" t="s">
        <v>45</v>
      </c>
      <c r="B27" s="239" t="s">
        <v>46</v>
      </c>
      <c r="C27" s="239"/>
      <c r="D27" s="239"/>
      <c r="E27" s="239"/>
      <c r="F27" s="239"/>
      <c r="G27" s="106">
        <f>F28+F29+F30+F31</f>
        <v>0</v>
      </c>
    </row>
    <row r="28" spans="1:7" s="303" customFormat="1" ht="18" customHeight="1">
      <c r="A28" s="107" t="s">
        <v>47</v>
      </c>
      <c r="B28" s="84" t="s">
        <v>48</v>
      </c>
      <c r="C28" s="85" t="s">
        <v>1</v>
      </c>
      <c r="D28" s="86">
        <v>0</v>
      </c>
      <c r="E28" s="87">
        <v>0</v>
      </c>
      <c r="F28" s="88">
        <f>D28*E28</f>
        <v>0</v>
      </c>
      <c r="G28" s="268"/>
    </row>
    <row r="29" spans="1:7" s="303" customFormat="1" ht="18" customHeight="1">
      <c r="A29" s="107" t="s">
        <v>49</v>
      </c>
      <c r="B29" s="84" t="s">
        <v>579</v>
      </c>
      <c r="C29" s="85" t="s">
        <v>1</v>
      </c>
      <c r="D29" s="86">
        <v>0</v>
      </c>
      <c r="E29" s="87">
        <v>0</v>
      </c>
      <c r="F29" s="88">
        <f>D29*E29</f>
        <v>0</v>
      </c>
      <c r="G29" s="268"/>
    </row>
    <row r="30" spans="1:7" s="303" customFormat="1" ht="18" customHeight="1">
      <c r="A30" s="107" t="s">
        <v>50</v>
      </c>
      <c r="B30" s="84" t="s">
        <v>578</v>
      </c>
      <c r="C30" s="85" t="s">
        <v>1</v>
      </c>
      <c r="D30" s="86">
        <v>0</v>
      </c>
      <c r="E30" s="87">
        <v>0</v>
      </c>
      <c r="F30" s="88">
        <f>D30*E30</f>
        <v>0</v>
      </c>
      <c r="G30" s="268"/>
    </row>
    <row r="31" spans="1:7" s="303" customFormat="1" ht="18" customHeight="1">
      <c r="A31" s="107" t="s">
        <v>51</v>
      </c>
      <c r="B31" s="84" t="s">
        <v>52</v>
      </c>
      <c r="C31" s="85" t="s">
        <v>1</v>
      </c>
      <c r="D31" s="86">
        <v>0</v>
      </c>
      <c r="E31" s="87">
        <v>0</v>
      </c>
      <c r="F31" s="88">
        <f>D31*E31</f>
        <v>0</v>
      </c>
      <c r="G31" s="268"/>
    </row>
    <row r="32" spans="1:7" s="303" customFormat="1" ht="18" customHeight="1">
      <c r="A32" s="111" t="s">
        <v>28</v>
      </c>
      <c r="B32" s="90"/>
      <c r="C32" s="90"/>
      <c r="D32" s="90"/>
      <c r="E32" s="90"/>
      <c r="F32" s="90"/>
      <c r="G32" s="268"/>
    </row>
    <row r="33" spans="1:13" s="303" customFormat="1" ht="18" customHeight="1">
      <c r="A33" s="269"/>
      <c r="B33" s="101" t="s">
        <v>53</v>
      </c>
      <c r="C33" s="101"/>
      <c r="D33" s="101"/>
      <c r="E33" s="101"/>
      <c r="F33" s="101"/>
      <c r="G33" s="106">
        <f>G27+G18+G10</f>
        <v>0</v>
      </c>
    </row>
    <row r="34" spans="1:13" s="303" customFormat="1" ht="18" customHeight="1">
      <c r="A34" s="269"/>
      <c r="B34" s="101" t="s">
        <v>54</v>
      </c>
      <c r="C34" s="101"/>
      <c r="D34" s="101"/>
      <c r="E34" s="101"/>
      <c r="F34" s="101"/>
      <c r="G34" s="106">
        <f>+G33*0.05</f>
        <v>0</v>
      </c>
    </row>
    <row r="35" spans="1:13" s="303" customFormat="1" ht="18" customHeight="1">
      <c r="A35" s="269"/>
      <c r="B35" s="101" t="s">
        <v>55</v>
      </c>
      <c r="C35" s="101"/>
      <c r="D35" s="101"/>
      <c r="E35" s="101"/>
      <c r="F35" s="101"/>
      <c r="G35" s="106">
        <f>G33+G34</f>
        <v>0</v>
      </c>
    </row>
    <row r="36" spans="1:13" s="303" customFormat="1" ht="18" customHeight="1">
      <c r="A36" s="269"/>
      <c r="B36" s="101" t="s">
        <v>545</v>
      </c>
      <c r="C36" s="101"/>
      <c r="D36" s="101"/>
      <c r="E36" s="101"/>
      <c r="F36" s="101"/>
      <c r="G36" s="106">
        <f>G35*0.12</f>
        <v>0</v>
      </c>
    </row>
    <row r="37" spans="1:13" s="303" customFormat="1" ht="18" customHeight="1">
      <c r="A37" s="269"/>
      <c r="B37" s="101" t="s">
        <v>56</v>
      </c>
      <c r="C37" s="101"/>
      <c r="D37" s="101"/>
      <c r="E37" s="101"/>
      <c r="F37" s="101"/>
      <c r="G37" s="106">
        <f>G35+G36</f>
        <v>0</v>
      </c>
    </row>
    <row r="38" spans="1:13" s="303" customFormat="1" ht="18" customHeight="1">
      <c r="A38" s="270">
        <v>2</v>
      </c>
      <c r="B38" s="242" t="s">
        <v>57</v>
      </c>
      <c r="C38" s="243"/>
      <c r="D38" s="242"/>
      <c r="E38" s="242"/>
      <c r="F38" s="242"/>
      <c r="G38" s="271"/>
      <c r="I38" s="56"/>
      <c r="J38" s="56"/>
      <c r="K38" s="56"/>
      <c r="L38" s="56"/>
      <c r="M38" s="56"/>
    </row>
    <row r="39" spans="1:13" ht="18" customHeight="1">
      <c r="A39" s="105" t="s">
        <v>58</v>
      </c>
      <c r="B39" s="80" t="s">
        <v>59</v>
      </c>
      <c r="C39" s="81"/>
      <c r="D39" s="81"/>
      <c r="E39" s="82"/>
      <c r="F39" s="83"/>
      <c r="G39" s="106">
        <f>F40+F41+F42+F43+F44+F45+F46+F47+F48+F49</f>
        <v>0</v>
      </c>
    </row>
    <row r="40" spans="1:13" ht="18" customHeight="1">
      <c r="A40" s="107" t="s">
        <v>60</v>
      </c>
      <c r="B40" s="84" t="s">
        <v>61</v>
      </c>
      <c r="C40" s="85" t="s">
        <v>1</v>
      </c>
      <c r="D40" s="86">
        <v>0</v>
      </c>
      <c r="E40" s="87">
        <v>0</v>
      </c>
      <c r="F40" s="88">
        <f>D40*E40</f>
        <v>0</v>
      </c>
      <c r="G40" s="108"/>
    </row>
    <row r="41" spans="1:13" ht="18" customHeight="1">
      <c r="A41" s="107" t="s">
        <v>62</v>
      </c>
      <c r="B41" s="84" t="s">
        <v>580</v>
      </c>
      <c r="C41" s="85" t="s">
        <v>1</v>
      </c>
      <c r="D41" s="86">
        <v>0</v>
      </c>
      <c r="E41" s="87">
        <v>0</v>
      </c>
      <c r="F41" s="88">
        <f>D41*E41</f>
        <v>0</v>
      </c>
      <c r="G41" s="108"/>
    </row>
    <row r="42" spans="1:13" ht="18" customHeight="1">
      <c r="A42" s="107" t="s">
        <v>64</v>
      </c>
      <c r="B42" s="84" t="s">
        <v>65</v>
      </c>
      <c r="C42" s="85" t="s">
        <v>1</v>
      </c>
      <c r="D42" s="86">
        <v>0</v>
      </c>
      <c r="E42" s="87">
        <v>0</v>
      </c>
      <c r="F42" s="88">
        <f t="shared" ref="F42:F49" si="2">D42*E42</f>
        <v>0</v>
      </c>
      <c r="G42" s="108"/>
    </row>
    <row r="43" spans="1:13" ht="18" customHeight="1">
      <c r="A43" s="107" t="s">
        <v>66</v>
      </c>
      <c r="B43" s="84" t="s">
        <v>67</v>
      </c>
      <c r="C43" s="85" t="s">
        <v>1</v>
      </c>
      <c r="D43" s="86">
        <v>0</v>
      </c>
      <c r="E43" s="87">
        <v>0</v>
      </c>
      <c r="F43" s="88">
        <f>D43*E43</f>
        <v>0</v>
      </c>
      <c r="G43" s="108"/>
    </row>
    <row r="44" spans="1:13" ht="18" customHeight="1">
      <c r="A44" s="107" t="s">
        <v>68</v>
      </c>
      <c r="B44" s="84" t="s">
        <v>581</v>
      </c>
      <c r="C44" s="85" t="s">
        <v>1</v>
      </c>
      <c r="D44" s="86">
        <v>0</v>
      </c>
      <c r="E44" s="87">
        <v>0</v>
      </c>
      <c r="F44" s="88">
        <f t="shared" si="2"/>
        <v>0</v>
      </c>
      <c r="G44" s="108"/>
    </row>
    <row r="45" spans="1:13" ht="18" customHeight="1">
      <c r="A45" s="107" t="s">
        <v>70</v>
      </c>
      <c r="B45" s="84" t="s">
        <v>582</v>
      </c>
      <c r="C45" s="85" t="s">
        <v>1</v>
      </c>
      <c r="D45" s="86">
        <v>0</v>
      </c>
      <c r="E45" s="87">
        <v>0</v>
      </c>
      <c r="F45" s="88">
        <f t="shared" si="2"/>
        <v>0</v>
      </c>
      <c r="G45" s="108"/>
    </row>
    <row r="46" spans="1:13" ht="18" customHeight="1">
      <c r="A46" s="107" t="s">
        <v>72</v>
      </c>
      <c r="B46" s="84" t="s">
        <v>583</v>
      </c>
      <c r="C46" s="85" t="s">
        <v>1</v>
      </c>
      <c r="D46" s="86">
        <v>0</v>
      </c>
      <c r="E46" s="87">
        <v>0</v>
      </c>
      <c r="F46" s="88">
        <f t="shared" si="2"/>
        <v>0</v>
      </c>
      <c r="G46" s="108"/>
    </row>
    <row r="47" spans="1:13" ht="18" customHeight="1">
      <c r="A47" s="107" t="s">
        <v>74</v>
      </c>
      <c r="B47" s="84" t="s">
        <v>75</v>
      </c>
      <c r="C47" s="85" t="s">
        <v>1</v>
      </c>
      <c r="D47" s="86">
        <v>0</v>
      </c>
      <c r="E47" s="87">
        <v>0</v>
      </c>
      <c r="F47" s="88">
        <f t="shared" si="2"/>
        <v>0</v>
      </c>
      <c r="G47" s="108"/>
    </row>
    <row r="48" spans="1:13" ht="18" customHeight="1">
      <c r="A48" s="107" t="s">
        <v>76</v>
      </c>
      <c r="B48" s="84" t="s">
        <v>77</v>
      </c>
      <c r="C48" s="85" t="s">
        <v>1</v>
      </c>
      <c r="D48" s="86">
        <v>0</v>
      </c>
      <c r="E48" s="87">
        <v>0</v>
      </c>
      <c r="F48" s="88">
        <f t="shared" si="2"/>
        <v>0</v>
      </c>
      <c r="G48" s="108"/>
    </row>
    <row r="49" spans="1:9" ht="18" customHeight="1">
      <c r="A49" s="107" t="s">
        <v>78</v>
      </c>
      <c r="B49" s="84" t="s">
        <v>79</v>
      </c>
      <c r="C49" s="85" t="s">
        <v>1</v>
      </c>
      <c r="D49" s="86">
        <v>0</v>
      </c>
      <c r="E49" s="87">
        <v>0</v>
      </c>
      <c r="F49" s="88">
        <f t="shared" si="2"/>
        <v>0</v>
      </c>
      <c r="G49" s="108"/>
    </row>
    <row r="50" spans="1:9" ht="18" customHeight="1">
      <c r="A50" s="111" t="s">
        <v>28</v>
      </c>
      <c r="B50" s="89"/>
      <c r="C50" s="89"/>
      <c r="D50" s="89"/>
      <c r="E50" s="89"/>
      <c r="F50" s="89"/>
      <c r="G50" s="108"/>
    </row>
    <row r="51" spans="1:9" ht="18" customHeight="1">
      <c r="A51" s="105" t="s">
        <v>80</v>
      </c>
      <c r="B51" s="80" t="s">
        <v>81</v>
      </c>
      <c r="C51" s="91"/>
      <c r="D51" s="91"/>
      <c r="E51" s="92"/>
      <c r="F51" s="93"/>
      <c r="G51" s="106">
        <f>F52+F53+F54+F55</f>
        <v>0</v>
      </c>
    </row>
    <row r="52" spans="1:9" ht="18" customHeight="1">
      <c r="A52" s="107" t="s">
        <v>82</v>
      </c>
      <c r="B52" s="84" t="s">
        <v>83</v>
      </c>
      <c r="C52" s="85" t="s">
        <v>1</v>
      </c>
      <c r="D52" s="86">
        <v>0</v>
      </c>
      <c r="E52" s="87">
        <v>0</v>
      </c>
      <c r="F52" s="88">
        <f>D52*E52</f>
        <v>0</v>
      </c>
      <c r="G52" s="108"/>
    </row>
    <row r="53" spans="1:9" ht="18" customHeight="1">
      <c r="A53" s="107" t="s">
        <v>84</v>
      </c>
      <c r="B53" s="84" t="s">
        <v>85</v>
      </c>
      <c r="C53" s="85" t="s">
        <v>1</v>
      </c>
      <c r="D53" s="86">
        <v>0</v>
      </c>
      <c r="E53" s="87">
        <v>0</v>
      </c>
      <c r="F53" s="88">
        <f>D53*E53</f>
        <v>0</v>
      </c>
      <c r="G53" s="108"/>
    </row>
    <row r="54" spans="1:9" ht="18" customHeight="1">
      <c r="A54" s="107" t="s">
        <v>86</v>
      </c>
      <c r="B54" s="84" t="s">
        <v>87</v>
      </c>
      <c r="C54" s="85" t="s">
        <v>1</v>
      </c>
      <c r="D54" s="86">
        <v>0</v>
      </c>
      <c r="E54" s="87">
        <v>0</v>
      </c>
      <c r="F54" s="88">
        <f>D54*E54</f>
        <v>0</v>
      </c>
      <c r="G54" s="108"/>
    </row>
    <row r="55" spans="1:9" ht="18" customHeight="1">
      <c r="A55" s="107" t="s">
        <v>88</v>
      </c>
      <c r="B55" s="84" t="s">
        <v>89</v>
      </c>
      <c r="C55" s="85" t="s">
        <v>1</v>
      </c>
      <c r="D55" s="86">
        <v>0</v>
      </c>
      <c r="E55" s="87">
        <v>0</v>
      </c>
      <c r="F55" s="88">
        <f>D55*E55</f>
        <v>0</v>
      </c>
      <c r="G55" s="108"/>
    </row>
    <row r="56" spans="1:9" ht="18" customHeight="1">
      <c r="A56" s="109" t="s">
        <v>28</v>
      </c>
      <c r="B56" s="90"/>
      <c r="C56" s="90"/>
      <c r="D56" s="90"/>
      <c r="E56" s="90"/>
      <c r="F56" s="90"/>
      <c r="G56" s="108"/>
    </row>
    <row r="57" spans="1:9" ht="18" customHeight="1">
      <c r="A57" s="105" t="s">
        <v>90</v>
      </c>
      <c r="B57" s="94" t="s">
        <v>91</v>
      </c>
      <c r="C57" s="94"/>
      <c r="D57" s="94"/>
      <c r="E57" s="94"/>
      <c r="F57" s="94"/>
      <c r="G57" s="106">
        <f>F58+F59+F60+F61+F62+F63</f>
        <v>0</v>
      </c>
    </row>
    <row r="58" spans="1:9" ht="18" customHeight="1">
      <c r="A58" s="107" t="s">
        <v>92</v>
      </c>
      <c r="B58" s="95" t="s">
        <v>93</v>
      </c>
      <c r="C58" s="85" t="s">
        <v>1</v>
      </c>
      <c r="D58" s="96">
        <v>0</v>
      </c>
      <c r="E58" s="87">
        <v>0</v>
      </c>
      <c r="F58" s="88">
        <f t="shared" ref="F58:F63" si="3">D58*E58</f>
        <v>0</v>
      </c>
      <c r="G58" s="110"/>
    </row>
    <row r="59" spans="1:9" ht="28.5">
      <c r="A59" s="107" t="s">
        <v>94</v>
      </c>
      <c r="B59" s="97" t="s">
        <v>95</v>
      </c>
      <c r="C59" s="85" t="s">
        <v>1</v>
      </c>
      <c r="D59" s="96">
        <v>0</v>
      </c>
      <c r="E59" s="87">
        <v>0</v>
      </c>
      <c r="F59" s="88">
        <f t="shared" si="3"/>
        <v>0</v>
      </c>
      <c r="G59" s="108"/>
    </row>
    <row r="60" spans="1:9" ht="19.5" customHeight="1">
      <c r="A60" s="107" t="s">
        <v>96</v>
      </c>
      <c r="B60" s="98" t="s">
        <v>97</v>
      </c>
      <c r="C60" s="85" t="s">
        <v>1</v>
      </c>
      <c r="D60" s="96">
        <v>0</v>
      </c>
      <c r="E60" s="87">
        <v>0</v>
      </c>
      <c r="F60" s="88">
        <f t="shared" si="3"/>
        <v>0</v>
      </c>
      <c r="G60" s="108"/>
    </row>
    <row r="61" spans="1:9" ht="18" customHeight="1">
      <c r="A61" s="107" t="s">
        <v>98</v>
      </c>
      <c r="B61" s="98" t="s">
        <v>584</v>
      </c>
      <c r="C61" s="85" t="s">
        <v>1</v>
      </c>
      <c r="D61" s="96">
        <v>0</v>
      </c>
      <c r="E61" s="87">
        <v>0</v>
      </c>
      <c r="F61" s="88">
        <f t="shared" si="3"/>
        <v>0</v>
      </c>
      <c r="G61" s="108"/>
    </row>
    <row r="62" spans="1:9" ht="18" customHeight="1">
      <c r="A62" s="107" t="s">
        <v>100</v>
      </c>
      <c r="B62" s="98" t="s">
        <v>101</v>
      </c>
      <c r="C62" s="85" t="s">
        <v>1</v>
      </c>
      <c r="D62" s="96">
        <v>0</v>
      </c>
      <c r="E62" s="87">
        <v>0</v>
      </c>
      <c r="F62" s="88">
        <f t="shared" si="3"/>
        <v>0</v>
      </c>
      <c r="G62" s="108"/>
    </row>
    <row r="63" spans="1:9" ht="18" customHeight="1">
      <c r="A63" s="107" t="s">
        <v>102</v>
      </c>
      <c r="B63" s="98" t="s">
        <v>103</v>
      </c>
      <c r="C63" s="85" t="s">
        <v>1</v>
      </c>
      <c r="D63" s="96">
        <v>0</v>
      </c>
      <c r="E63" s="87">
        <v>0</v>
      </c>
      <c r="F63" s="88">
        <f t="shared" si="3"/>
        <v>0</v>
      </c>
      <c r="G63" s="108"/>
      <c r="I63" s="304"/>
    </row>
    <row r="64" spans="1:9" ht="18" customHeight="1">
      <c r="A64" s="111" t="s">
        <v>28</v>
      </c>
      <c r="B64" s="89"/>
      <c r="C64" s="89"/>
      <c r="D64" s="89"/>
      <c r="E64" s="89"/>
      <c r="F64" s="89"/>
      <c r="G64" s="108"/>
    </row>
    <row r="65" spans="1:7" ht="18" customHeight="1">
      <c r="A65" s="105" t="s">
        <v>104</v>
      </c>
      <c r="B65" s="80" t="s">
        <v>105</v>
      </c>
      <c r="C65" s="91"/>
      <c r="D65" s="91"/>
      <c r="E65" s="92"/>
      <c r="F65" s="93"/>
      <c r="G65" s="106">
        <f>F66+F67+F68+F69+F70</f>
        <v>0</v>
      </c>
    </row>
    <row r="66" spans="1:7" ht="18" customHeight="1">
      <c r="A66" s="107" t="s">
        <v>106</v>
      </c>
      <c r="B66" s="84" t="s">
        <v>107</v>
      </c>
      <c r="C66" s="85" t="s">
        <v>1</v>
      </c>
      <c r="D66" s="86">
        <v>0</v>
      </c>
      <c r="E66" s="87">
        <v>0</v>
      </c>
      <c r="F66" s="88">
        <f t="shared" ref="F66:F70" si="4">D66*E66</f>
        <v>0</v>
      </c>
      <c r="G66" s="108"/>
    </row>
    <row r="67" spans="1:7" ht="18" customHeight="1">
      <c r="A67" s="107" t="s">
        <v>108</v>
      </c>
      <c r="B67" s="84" t="s">
        <v>109</v>
      </c>
      <c r="C67" s="85" t="s">
        <v>1</v>
      </c>
      <c r="D67" s="86">
        <v>0</v>
      </c>
      <c r="E67" s="87">
        <v>0</v>
      </c>
      <c r="F67" s="88">
        <f t="shared" si="4"/>
        <v>0</v>
      </c>
      <c r="G67" s="108"/>
    </row>
    <row r="68" spans="1:7" ht="18" customHeight="1">
      <c r="A68" s="107" t="s">
        <v>110</v>
      </c>
      <c r="B68" s="84" t="s">
        <v>112</v>
      </c>
      <c r="C68" s="85" t="s">
        <v>1</v>
      </c>
      <c r="D68" s="86">
        <v>0</v>
      </c>
      <c r="E68" s="87">
        <v>0</v>
      </c>
      <c r="F68" s="88">
        <f t="shared" si="4"/>
        <v>0</v>
      </c>
      <c r="G68" s="108"/>
    </row>
    <row r="69" spans="1:7" ht="18" customHeight="1">
      <c r="A69" s="107" t="s">
        <v>111</v>
      </c>
      <c r="B69" s="84" t="s">
        <v>114</v>
      </c>
      <c r="C69" s="85" t="s">
        <v>1</v>
      </c>
      <c r="D69" s="86">
        <v>0</v>
      </c>
      <c r="E69" s="87">
        <v>0</v>
      </c>
      <c r="F69" s="88">
        <f t="shared" si="4"/>
        <v>0</v>
      </c>
      <c r="G69" s="108"/>
    </row>
    <row r="70" spans="1:7" ht="18" customHeight="1">
      <c r="A70" s="107" t="s">
        <v>113</v>
      </c>
      <c r="B70" s="84" t="s">
        <v>115</v>
      </c>
      <c r="C70" s="85" t="s">
        <v>1</v>
      </c>
      <c r="D70" s="86">
        <v>0</v>
      </c>
      <c r="E70" s="87">
        <v>0</v>
      </c>
      <c r="F70" s="88">
        <f t="shared" si="4"/>
        <v>0</v>
      </c>
      <c r="G70" s="108"/>
    </row>
    <row r="71" spans="1:7" ht="18" customHeight="1">
      <c r="A71" s="111" t="s">
        <v>28</v>
      </c>
      <c r="B71" s="90"/>
      <c r="C71" s="90"/>
      <c r="D71" s="90"/>
      <c r="E71" s="90"/>
      <c r="F71" s="90"/>
      <c r="G71" s="108"/>
    </row>
    <row r="72" spans="1:7" ht="18" customHeight="1">
      <c r="A72" s="112"/>
      <c r="B72" s="101" t="s">
        <v>116</v>
      </c>
      <c r="C72" s="101"/>
      <c r="D72" s="101"/>
      <c r="E72" s="101"/>
      <c r="F72" s="101"/>
      <c r="G72" s="106">
        <f>G65+G57+G51+G39</f>
        <v>0</v>
      </c>
    </row>
    <row r="73" spans="1:7" ht="18" customHeight="1">
      <c r="A73" s="112"/>
      <c r="B73" s="101" t="s">
        <v>54</v>
      </c>
      <c r="C73" s="101"/>
      <c r="D73" s="101"/>
      <c r="E73" s="101"/>
      <c r="F73" s="101"/>
      <c r="G73" s="106">
        <f>+G72*0.05</f>
        <v>0</v>
      </c>
    </row>
    <row r="74" spans="1:7" ht="18" customHeight="1">
      <c r="A74" s="112"/>
      <c r="B74" s="101" t="s">
        <v>117</v>
      </c>
      <c r="C74" s="101"/>
      <c r="D74" s="101"/>
      <c r="E74" s="101"/>
      <c r="F74" s="101"/>
      <c r="G74" s="106">
        <f>G72+G73</f>
        <v>0</v>
      </c>
    </row>
    <row r="75" spans="1:7" ht="18" customHeight="1">
      <c r="A75" s="112"/>
      <c r="B75" s="101" t="s">
        <v>545</v>
      </c>
      <c r="C75" s="101"/>
      <c r="D75" s="101"/>
      <c r="E75" s="101"/>
      <c r="F75" s="101"/>
      <c r="G75" s="106">
        <f>+G74*0.12</f>
        <v>0</v>
      </c>
    </row>
    <row r="76" spans="1:7" ht="18" customHeight="1">
      <c r="A76" s="112"/>
      <c r="B76" s="244" t="s">
        <v>118</v>
      </c>
      <c r="C76" s="244"/>
      <c r="D76" s="244"/>
      <c r="E76" s="244"/>
      <c r="F76" s="244"/>
      <c r="G76" s="106">
        <f>G74+G75</f>
        <v>0</v>
      </c>
    </row>
    <row r="77" spans="1:7" ht="18" customHeight="1">
      <c r="A77" s="264">
        <v>3</v>
      </c>
      <c r="B77" s="237" t="s">
        <v>119</v>
      </c>
      <c r="C77" s="238"/>
      <c r="D77" s="237"/>
      <c r="E77" s="237"/>
      <c r="F77" s="237"/>
      <c r="G77" s="271"/>
    </row>
    <row r="78" spans="1:7" ht="18" customHeight="1">
      <c r="A78" s="105" t="s">
        <v>120</v>
      </c>
      <c r="B78" s="80" t="s">
        <v>81</v>
      </c>
      <c r="C78" s="91"/>
      <c r="D78" s="91"/>
      <c r="E78" s="92"/>
      <c r="F78" s="93"/>
      <c r="G78" s="106">
        <f>F79+F80+F81</f>
        <v>0</v>
      </c>
    </row>
    <row r="79" spans="1:7" ht="18" customHeight="1">
      <c r="A79" s="107" t="s">
        <v>121</v>
      </c>
      <c r="B79" s="84" t="s">
        <v>122</v>
      </c>
      <c r="C79" s="85" t="s">
        <v>1</v>
      </c>
      <c r="D79" s="86">
        <v>0</v>
      </c>
      <c r="E79" s="87">
        <v>0</v>
      </c>
      <c r="F79" s="88">
        <f>D79*E79</f>
        <v>0</v>
      </c>
      <c r="G79" s="272"/>
    </row>
    <row r="80" spans="1:7" ht="18" customHeight="1">
      <c r="A80" s="107" t="s">
        <v>123</v>
      </c>
      <c r="B80" s="97" t="s">
        <v>124</v>
      </c>
      <c r="C80" s="85" t="s">
        <v>1</v>
      </c>
      <c r="D80" s="86">
        <v>0</v>
      </c>
      <c r="E80" s="87">
        <v>0</v>
      </c>
      <c r="F80" s="88">
        <f>D80*E80</f>
        <v>0</v>
      </c>
      <c r="G80" s="272"/>
    </row>
    <row r="81" spans="1:7" ht="18" customHeight="1">
      <c r="A81" s="107" t="s">
        <v>125</v>
      </c>
      <c r="B81" s="84" t="s">
        <v>126</v>
      </c>
      <c r="C81" s="85" t="s">
        <v>1</v>
      </c>
      <c r="D81" s="86">
        <v>0</v>
      </c>
      <c r="E81" s="87">
        <v>0</v>
      </c>
      <c r="F81" s="88">
        <f>D81*E81</f>
        <v>0</v>
      </c>
      <c r="G81" s="272"/>
    </row>
    <row r="82" spans="1:7" ht="18" customHeight="1">
      <c r="A82" s="111" t="s">
        <v>28</v>
      </c>
      <c r="B82" s="89"/>
      <c r="C82" s="89"/>
      <c r="D82" s="89"/>
      <c r="E82" s="89"/>
      <c r="F82" s="89"/>
      <c r="G82" s="272"/>
    </row>
    <row r="83" spans="1:7" ht="18" customHeight="1">
      <c r="A83" s="105" t="s">
        <v>127</v>
      </c>
      <c r="B83" s="245" t="s">
        <v>128</v>
      </c>
      <c r="C83" s="246"/>
      <c r="D83" s="246"/>
      <c r="E83" s="247"/>
      <c r="F83" s="248"/>
      <c r="G83" s="106">
        <f>F84+F85</f>
        <v>0</v>
      </c>
    </row>
    <row r="84" spans="1:7" ht="18" customHeight="1">
      <c r="A84" s="107" t="s">
        <v>129</v>
      </c>
      <c r="B84" s="84" t="s">
        <v>585</v>
      </c>
      <c r="C84" s="85" t="s">
        <v>1</v>
      </c>
      <c r="D84" s="86">
        <v>0</v>
      </c>
      <c r="E84" s="87">
        <v>0</v>
      </c>
      <c r="F84" s="88">
        <f>D84*E84</f>
        <v>0</v>
      </c>
      <c r="G84" s="272"/>
    </row>
    <row r="85" spans="1:7" ht="18" customHeight="1">
      <c r="A85" s="107" t="s">
        <v>131</v>
      </c>
      <c r="B85" s="84" t="s">
        <v>132</v>
      </c>
      <c r="C85" s="85" t="s">
        <v>1</v>
      </c>
      <c r="D85" s="86">
        <v>0</v>
      </c>
      <c r="E85" s="87">
        <v>0</v>
      </c>
      <c r="F85" s="88">
        <f>D85*E85</f>
        <v>0</v>
      </c>
      <c r="G85" s="272"/>
    </row>
    <row r="86" spans="1:7" ht="18" customHeight="1">
      <c r="A86" s="111" t="s">
        <v>28</v>
      </c>
      <c r="B86" s="89"/>
      <c r="C86" s="89"/>
      <c r="D86" s="89"/>
      <c r="E86" s="89"/>
      <c r="F86" s="89"/>
      <c r="G86" s="272"/>
    </row>
    <row r="87" spans="1:7" ht="18" customHeight="1">
      <c r="A87" s="105" t="s">
        <v>133</v>
      </c>
      <c r="B87" s="80" t="s">
        <v>134</v>
      </c>
      <c r="C87" s="246"/>
      <c r="D87" s="246"/>
      <c r="E87" s="247"/>
      <c r="F87" s="248"/>
      <c r="G87" s="106">
        <f>F88+F89+F90+F91</f>
        <v>0</v>
      </c>
    </row>
    <row r="88" spans="1:7" ht="18" customHeight="1">
      <c r="A88" s="107" t="s">
        <v>135</v>
      </c>
      <c r="B88" s="95" t="s">
        <v>174</v>
      </c>
      <c r="C88" s="85" t="s">
        <v>1</v>
      </c>
      <c r="D88" s="86">
        <v>0</v>
      </c>
      <c r="E88" s="87">
        <v>0</v>
      </c>
      <c r="F88" s="88">
        <f>D88*E88</f>
        <v>0</v>
      </c>
      <c r="G88" s="108"/>
    </row>
    <row r="89" spans="1:7" ht="18" customHeight="1">
      <c r="A89" s="107" t="s">
        <v>136</v>
      </c>
      <c r="B89" s="95" t="s">
        <v>137</v>
      </c>
      <c r="C89" s="85" t="s">
        <v>1</v>
      </c>
      <c r="D89" s="86">
        <v>0</v>
      </c>
      <c r="E89" s="87">
        <v>0</v>
      </c>
      <c r="F89" s="88">
        <f>D89*E89</f>
        <v>0</v>
      </c>
      <c r="G89" s="108"/>
    </row>
    <row r="90" spans="1:7" ht="18" customHeight="1">
      <c r="A90" s="107" t="s">
        <v>138</v>
      </c>
      <c r="B90" s="95" t="s">
        <v>139</v>
      </c>
      <c r="C90" s="85" t="s">
        <v>1</v>
      </c>
      <c r="D90" s="86">
        <v>0</v>
      </c>
      <c r="E90" s="87">
        <v>0</v>
      </c>
      <c r="F90" s="88">
        <f>D90*E90</f>
        <v>0</v>
      </c>
      <c r="G90" s="108"/>
    </row>
    <row r="91" spans="1:7" ht="18" customHeight="1">
      <c r="A91" s="107" t="s">
        <v>140</v>
      </c>
      <c r="B91" s="95" t="s">
        <v>141</v>
      </c>
      <c r="C91" s="85" t="s">
        <v>1</v>
      </c>
      <c r="D91" s="86">
        <v>0</v>
      </c>
      <c r="E91" s="87">
        <v>0</v>
      </c>
      <c r="F91" s="88">
        <f>D91*E91</f>
        <v>0</v>
      </c>
      <c r="G91" s="108"/>
    </row>
    <row r="92" spans="1:7" ht="18" customHeight="1">
      <c r="A92" s="111" t="s">
        <v>28</v>
      </c>
      <c r="B92" s="89"/>
      <c r="C92" s="89"/>
      <c r="D92" s="89"/>
      <c r="E92" s="89"/>
      <c r="F92" s="89"/>
      <c r="G92" s="108"/>
    </row>
    <row r="93" spans="1:7" ht="18" customHeight="1">
      <c r="A93" s="105" t="s">
        <v>142</v>
      </c>
      <c r="B93" s="80" t="s">
        <v>143</v>
      </c>
      <c r="C93" s="91"/>
      <c r="D93" s="91"/>
      <c r="E93" s="92"/>
      <c r="F93" s="93"/>
      <c r="G93" s="106">
        <f>F94+F95+F96</f>
        <v>0</v>
      </c>
    </row>
    <row r="94" spans="1:7" ht="18" customHeight="1">
      <c r="A94" s="107" t="s">
        <v>144</v>
      </c>
      <c r="B94" s="98" t="s">
        <v>145</v>
      </c>
      <c r="C94" s="85" t="s">
        <v>1</v>
      </c>
      <c r="D94" s="86">
        <v>0</v>
      </c>
      <c r="E94" s="87">
        <v>0</v>
      </c>
      <c r="F94" s="88">
        <f>D94*E94</f>
        <v>0</v>
      </c>
      <c r="G94" s="108"/>
    </row>
    <row r="95" spans="1:7" ht="18" customHeight="1">
      <c r="A95" s="107" t="s">
        <v>146</v>
      </c>
      <c r="B95" s="98" t="s">
        <v>147</v>
      </c>
      <c r="C95" s="85" t="s">
        <v>1</v>
      </c>
      <c r="D95" s="86">
        <v>0</v>
      </c>
      <c r="E95" s="87">
        <v>0</v>
      </c>
      <c r="F95" s="88">
        <f>D95*E95</f>
        <v>0</v>
      </c>
      <c r="G95" s="108"/>
    </row>
    <row r="96" spans="1:7" ht="18" customHeight="1">
      <c r="A96" s="107" t="s">
        <v>148</v>
      </c>
      <c r="B96" s="98" t="s">
        <v>149</v>
      </c>
      <c r="C96" s="85" t="s">
        <v>1</v>
      </c>
      <c r="D96" s="86">
        <v>0</v>
      </c>
      <c r="E96" s="87">
        <v>0</v>
      </c>
      <c r="F96" s="88">
        <f>D96*E96</f>
        <v>0</v>
      </c>
      <c r="G96" s="108"/>
    </row>
    <row r="97" spans="1:7" ht="18" customHeight="1">
      <c r="A97" s="273" t="s">
        <v>28</v>
      </c>
      <c r="B97" s="249"/>
      <c r="C97" s="249"/>
      <c r="D97" s="249"/>
      <c r="E97" s="249"/>
      <c r="F97" s="249"/>
      <c r="G97" s="108"/>
    </row>
    <row r="98" spans="1:7" ht="18" customHeight="1">
      <c r="A98" s="105" t="s">
        <v>150</v>
      </c>
      <c r="B98" s="245" t="s">
        <v>151</v>
      </c>
      <c r="C98" s="246"/>
      <c r="D98" s="246"/>
      <c r="E98" s="247"/>
      <c r="F98" s="248"/>
      <c r="G98" s="106">
        <f>F99+F100</f>
        <v>0</v>
      </c>
    </row>
    <row r="99" spans="1:7" ht="18" customHeight="1">
      <c r="A99" s="107" t="s">
        <v>152</v>
      </c>
      <c r="B99" s="98" t="s">
        <v>153</v>
      </c>
      <c r="C99" s="85" t="s">
        <v>1</v>
      </c>
      <c r="D99" s="86">
        <v>0</v>
      </c>
      <c r="E99" s="87">
        <v>0</v>
      </c>
      <c r="F99" s="88">
        <f>D99*E99</f>
        <v>0</v>
      </c>
      <c r="G99" s="108"/>
    </row>
    <row r="100" spans="1:7" ht="18" customHeight="1">
      <c r="A100" s="107" t="s">
        <v>154</v>
      </c>
      <c r="B100" s="84" t="s">
        <v>155</v>
      </c>
      <c r="C100" s="85" t="s">
        <v>1</v>
      </c>
      <c r="D100" s="86">
        <v>0</v>
      </c>
      <c r="E100" s="87">
        <v>0</v>
      </c>
      <c r="F100" s="88">
        <f>D100*E100</f>
        <v>0</v>
      </c>
      <c r="G100" s="108"/>
    </row>
    <row r="101" spans="1:7" ht="18" customHeight="1">
      <c r="A101" s="111" t="s">
        <v>28</v>
      </c>
      <c r="B101" s="89"/>
      <c r="C101" s="89"/>
      <c r="D101" s="89"/>
      <c r="E101" s="89"/>
      <c r="F101" s="89"/>
      <c r="G101" s="108"/>
    </row>
    <row r="102" spans="1:7" ht="18" customHeight="1">
      <c r="A102" s="105" t="s">
        <v>156</v>
      </c>
      <c r="B102" s="80" t="s">
        <v>157</v>
      </c>
      <c r="C102" s="91"/>
      <c r="D102" s="91"/>
      <c r="E102" s="92"/>
      <c r="F102" s="93"/>
      <c r="G102" s="106">
        <f>F103</f>
        <v>0</v>
      </c>
    </row>
    <row r="103" spans="1:7" ht="18" customHeight="1">
      <c r="A103" s="107" t="s">
        <v>158</v>
      </c>
      <c r="B103" s="84" t="s">
        <v>586</v>
      </c>
      <c r="C103" s="85" t="s">
        <v>1</v>
      </c>
      <c r="D103" s="86">
        <v>0</v>
      </c>
      <c r="E103" s="87">
        <v>0</v>
      </c>
      <c r="F103" s="88">
        <f>D103*E103</f>
        <v>0</v>
      </c>
      <c r="G103" s="108"/>
    </row>
    <row r="104" spans="1:7" ht="18" customHeight="1">
      <c r="A104" s="111" t="s">
        <v>28</v>
      </c>
      <c r="B104" s="89"/>
      <c r="C104" s="89"/>
      <c r="D104" s="89"/>
      <c r="E104" s="89"/>
      <c r="F104" s="89"/>
      <c r="G104" s="108"/>
    </row>
    <row r="105" spans="1:7" ht="18" customHeight="1">
      <c r="A105" s="105" t="s">
        <v>159</v>
      </c>
      <c r="B105" s="80" t="s">
        <v>105</v>
      </c>
      <c r="C105" s="91"/>
      <c r="D105" s="91"/>
      <c r="E105" s="92"/>
      <c r="F105" s="93"/>
      <c r="G105" s="106">
        <f>F106+F107+F108+F109+F110+F111</f>
        <v>0</v>
      </c>
    </row>
    <row r="106" spans="1:7" ht="18" customHeight="1">
      <c r="A106" s="107" t="s">
        <v>160</v>
      </c>
      <c r="B106" s="84" t="s">
        <v>161</v>
      </c>
      <c r="C106" s="85" t="s">
        <v>1</v>
      </c>
      <c r="D106" s="86">
        <v>0</v>
      </c>
      <c r="E106" s="87">
        <v>0</v>
      </c>
      <c r="F106" s="88">
        <f t="shared" ref="F106:F111" si="5">D106*E106</f>
        <v>0</v>
      </c>
      <c r="G106" s="108"/>
    </row>
    <row r="107" spans="1:7" ht="18" customHeight="1">
      <c r="A107" s="107" t="s">
        <v>162</v>
      </c>
      <c r="B107" s="84" t="s">
        <v>163</v>
      </c>
      <c r="C107" s="85" t="s">
        <v>1</v>
      </c>
      <c r="D107" s="86">
        <v>0</v>
      </c>
      <c r="E107" s="87">
        <v>0</v>
      </c>
      <c r="F107" s="88">
        <f t="shared" si="5"/>
        <v>0</v>
      </c>
      <c r="G107" s="108"/>
    </row>
    <row r="108" spans="1:7" ht="18" customHeight="1">
      <c r="A108" s="107" t="s">
        <v>164</v>
      </c>
      <c r="B108" s="84" t="s">
        <v>112</v>
      </c>
      <c r="C108" s="85" t="s">
        <v>1</v>
      </c>
      <c r="D108" s="86">
        <v>0</v>
      </c>
      <c r="E108" s="87">
        <v>0</v>
      </c>
      <c r="F108" s="88">
        <f t="shared" si="5"/>
        <v>0</v>
      </c>
      <c r="G108" s="108"/>
    </row>
    <row r="109" spans="1:7" ht="18" customHeight="1">
      <c r="A109" s="107" t="s">
        <v>165</v>
      </c>
      <c r="B109" s="84" t="s">
        <v>114</v>
      </c>
      <c r="C109" s="85" t="s">
        <v>1</v>
      </c>
      <c r="D109" s="86">
        <v>0</v>
      </c>
      <c r="E109" s="87">
        <v>0</v>
      </c>
      <c r="F109" s="88">
        <f t="shared" si="5"/>
        <v>0</v>
      </c>
      <c r="G109" s="108"/>
    </row>
    <row r="110" spans="1:7" ht="18" customHeight="1">
      <c r="A110" s="107" t="s">
        <v>166</v>
      </c>
      <c r="B110" s="84" t="s">
        <v>115</v>
      </c>
      <c r="C110" s="85" t="s">
        <v>1</v>
      </c>
      <c r="D110" s="86">
        <v>0</v>
      </c>
      <c r="E110" s="87">
        <v>0</v>
      </c>
      <c r="F110" s="88">
        <f t="shared" si="5"/>
        <v>0</v>
      </c>
      <c r="G110" s="108"/>
    </row>
    <row r="111" spans="1:7" ht="18" customHeight="1">
      <c r="A111" s="107"/>
      <c r="B111" s="84"/>
      <c r="C111" s="85" t="s">
        <v>1</v>
      </c>
      <c r="D111" s="86">
        <v>0</v>
      </c>
      <c r="E111" s="87">
        <v>0</v>
      </c>
      <c r="F111" s="88">
        <f t="shared" si="5"/>
        <v>0</v>
      </c>
      <c r="G111" s="108"/>
    </row>
    <row r="112" spans="1:7" ht="18" customHeight="1">
      <c r="A112" s="111" t="s">
        <v>28</v>
      </c>
      <c r="B112" s="90"/>
      <c r="C112" s="90"/>
      <c r="D112" s="90"/>
      <c r="E112" s="90"/>
      <c r="F112" s="90"/>
      <c r="G112" s="108"/>
    </row>
    <row r="113" spans="1:7" ht="18" customHeight="1">
      <c r="A113" s="112"/>
      <c r="B113" s="101" t="s">
        <v>167</v>
      </c>
      <c r="C113" s="101"/>
      <c r="D113" s="101"/>
      <c r="E113" s="101"/>
      <c r="F113" s="101"/>
      <c r="G113" s="106">
        <f>G105+G102+G98+G93+G87+G83+G78</f>
        <v>0</v>
      </c>
    </row>
    <row r="114" spans="1:7" ht="18" customHeight="1">
      <c r="A114" s="112"/>
      <c r="B114" s="101" t="s">
        <v>54</v>
      </c>
      <c r="C114" s="101"/>
      <c r="D114" s="101"/>
      <c r="E114" s="101"/>
      <c r="F114" s="101"/>
      <c r="G114" s="106">
        <f>+G113*0.05</f>
        <v>0</v>
      </c>
    </row>
    <row r="115" spans="1:7" ht="18" customHeight="1">
      <c r="A115" s="112"/>
      <c r="B115" s="101" t="s">
        <v>168</v>
      </c>
      <c r="C115" s="101"/>
      <c r="D115" s="101"/>
      <c r="E115" s="101"/>
      <c r="F115" s="101"/>
      <c r="G115" s="106">
        <f>G113+G114</f>
        <v>0</v>
      </c>
    </row>
    <row r="116" spans="1:7" ht="18" customHeight="1">
      <c r="A116" s="112"/>
      <c r="B116" s="101" t="s">
        <v>545</v>
      </c>
      <c r="C116" s="101"/>
      <c r="D116" s="101"/>
      <c r="E116" s="101"/>
      <c r="F116" s="101"/>
      <c r="G116" s="106">
        <f>+G115*0.12</f>
        <v>0</v>
      </c>
    </row>
    <row r="117" spans="1:7" ht="18" customHeight="1">
      <c r="A117" s="112"/>
      <c r="B117" s="244" t="s">
        <v>169</v>
      </c>
      <c r="C117" s="244"/>
      <c r="D117" s="244"/>
      <c r="E117" s="244"/>
      <c r="F117" s="244"/>
      <c r="G117" s="106">
        <f>G115+G116</f>
        <v>0</v>
      </c>
    </row>
    <row r="118" spans="1:7" ht="18" customHeight="1">
      <c r="A118" s="264">
        <v>4</v>
      </c>
      <c r="B118" s="237" t="s">
        <v>170</v>
      </c>
      <c r="C118" s="238"/>
      <c r="D118" s="237"/>
      <c r="E118" s="237"/>
      <c r="F118" s="237"/>
      <c r="G118" s="271"/>
    </row>
    <row r="119" spans="1:7" ht="18" customHeight="1">
      <c r="A119" s="105" t="s">
        <v>171</v>
      </c>
      <c r="B119" s="80" t="s">
        <v>172</v>
      </c>
      <c r="C119" s="91"/>
      <c r="D119" s="91"/>
      <c r="E119" s="92"/>
      <c r="F119" s="93"/>
      <c r="G119" s="106">
        <f>F120+F121+F122+F123+F124+F125+F126</f>
        <v>0</v>
      </c>
    </row>
    <row r="120" spans="1:7" ht="18" customHeight="1">
      <c r="A120" s="107" t="s">
        <v>173</v>
      </c>
      <c r="B120" s="84" t="s">
        <v>174</v>
      </c>
      <c r="C120" s="85" t="s">
        <v>1</v>
      </c>
      <c r="D120" s="86">
        <v>0</v>
      </c>
      <c r="E120" s="87">
        <v>0</v>
      </c>
      <c r="F120" s="88">
        <f>D120*E120</f>
        <v>0</v>
      </c>
      <c r="G120" s="108"/>
    </row>
    <row r="121" spans="1:7" ht="18" customHeight="1">
      <c r="A121" s="107" t="s">
        <v>175</v>
      </c>
      <c r="B121" s="84" t="s">
        <v>176</v>
      </c>
      <c r="C121" s="85" t="s">
        <v>1</v>
      </c>
      <c r="D121" s="86">
        <v>0</v>
      </c>
      <c r="E121" s="87">
        <v>0</v>
      </c>
      <c r="F121" s="88">
        <f t="shared" ref="F121:F126" si="6">D121*E121</f>
        <v>0</v>
      </c>
      <c r="G121" s="108"/>
    </row>
    <row r="122" spans="1:7" ht="18" customHeight="1">
      <c r="A122" s="107" t="s">
        <v>177</v>
      </c>
      <c r="B122" s="84" t="s">
        <v>178</v>
      </c>
      <c r="C122" s="85" t="s">
        <v>1</v>
      </c>
      <c r="D122" s="86">
        <v>0</v>
      </c>
      <c r="E122" s="87">
        <v>0</v>
      </c>
      <c r="F122" s="88">
        <f t="shared" si="6"/>
        <v>0</v>
      </c>
      <c r="G122" s="108"/>
    </row>
    <row r="123" spans="1:7" ht="18" customHeight="1">
      <c r="A123" s="107" t="s">
        <v>179</v>
      </c>
      <c r="B123" s="84" t="s">
        <v>180</v>
      </c>
      <c r="C123" s="85" t="s">
        <v>1</v>
      </c>
      <c r="D123" s="86">
        <v>0</v>
      </c>
      <c r="E123" s="87">
        <v>0</v>
      </c>
      <c r="F123" s="88">
        <f t="shared" si="6"/>
        <v>0</v>
      </c>
      <c r="G123" s="108"/>
    </row>
    <row r="124" spans="1:7" ht="18" customHeight="1">
      <c r="A124" s="107" t="s">
        <v>181</v>
      </c>
      <c r="B124" s="84" t="s">
        <v>182</v>
      </c>
      <c r="C124" s="85" t="s">
        <v>1</v>
      </c>
      <c r="D124" s="86">
        <v>0</v>
      </c>
      <c r="E124" s="87">
        <v>0</v>
      </c>
      <c r="F124" s="88">
        <f t="shared" si="6"/>
        <v>0</v>
      </c>
      <c r="G124" s="108"/>
    </row>
    <row r="125" spans="1:7" ht="18" customHeight="1">
      <c r="A125" s="107" t="s">
        <v>183</v>
      </c>
      <c r="B125" s="84" t="s">
        <v>184</v>
      </c>
      <c r="C125" s="85" t="s">
        <v>1</v>
      </c>
      <c r="D125" s="86">
        <v>0</v>
      </c>
      <c r="E125" s="87">
        <v>0</v>
      </c>
      <c r="F125" s="88">
        <f t="shared" si="6"/>
        <v>0</v>
      </c>
      <c r="G125" s="108"/>
    </row>
    <row r="126" spans="1:7" ht="18" customHeight="1">
      <c r="A126" s="107" t="s">
        <v>185</v>
      </c>
      <c r="B126" s="84" t="s">
        <v>186</v>
      </c>
      <c r="C126" s="85" t="s">
        <v>1</v>
      </c>
      <c r="D126" s="86">
        <v>0</v>
      </c>
      <c r="E126" s="87">
        <v>0</v>
      </c>
      <c r="F126" s="88">
        <f t="shared" si="6"/>
        <v>0</v>
      </c>
      <c r="G126" s="108"/>
    </row>
    <row r="127" spans="1:7" ht="18" customHeight="1">
      <c r="A127" s="111" t="s">
        <v>28</v>
      </c>
      <c r="B127" s="89"/>
      <c r="C127" s="89"/>
      <c r="D127" s="89"/>
      <c r="E127" s="89"/>
      <c r="F127" s="89"/>
      <c r="G127" s="108"/>
    </row>
    <row r="128" spans="1:7" ht="18" customHeight="1">
      <c r="A128" s="105" t="s">
        <v>187</v>
      </c>
      <c r="B128" s="80" t="s">
        <v>188</v>
      </c>
      <c r="C128" s="246"/>
      <c r="D128" s="246"/>
      <c r="E128" s="247"/>
      <c r="F128" s="248"/>
      <c r="G128" s="106">
        <f>F129+F130</f>
        <v>0</v>
      </c>
    </row>
    <row r="129" spans="1:7" ht="18" customHeight="1">
      <c r="A129" s="107" t="s">
        <v>189</v>
      </c>
      <c r="B129" s="84" t="s">
        <v>190</v>
      </c>
      <c r="C129" s="85" t="s">
        <v>1</v>
      </c>
      <c r="D129" s="86">
        <v>0</v>
      </c>
      <c r="E129" s="87">
        <v>0</v>
      </c>
      <c r="F129" s="88">
        <f>D129*E129</f>
        <v>0</v>
      </c>
      <c r="G129" s="108"/>
    </row>
    <row r="130" spans="1:7" ht="18" customHeight="1">
      <c r="A130" s="107" t="s">
        <v>191</v>
      </c>
      <c r="B130" s="84" t="s">
        <v>192</v>
      </c>
      <c r="C130" s="85" t="s">
        <v>1</v>
      </c>
      <c r="D130" s="86">
        <v>0</v>
      </c>
      <c r="E130" s="87">
        <v>0</v>
      </c>
      <c r="F130" s="88">
        <f>D130*E130</f>
        <v>0</v>
      </c>
      <c r="G130" s="108"/>
    </row>
    <row r="131" spans="1:7" ht="18" customHeight="1">
      <c r="A131" s="111" t="s">
        <v>28</v>
      </c>
      <c r="B131" s="89"/>
      <c r="C131" s="89"/>
      <c r="D131" s="89"/>
      <c r="E131" s="89"/>
      <c r="F131" s="89"/>
      <c r="G131" s="108"/>
    </row>
    <row r="132" spans="1:7" ht="18" customHeight="1">
      <c r="A132" s="105" t="s">
        <v>193</v>
      </c>
      <c r="B132" s="80" t="s">
        <v>194</v>
      </c>
      <c r="C132" s="91"/>
      <c r="D132" s="91"/>
      <c r="E132" s="92"/>
      <c r="F132" s="93"/>
      <c r="G132" s="106">
        <f>F133+F134+F135</f>
        <v>0</v>
      </c>
    </row>
    <row r="133" spans="1:7" ht="18" customHeight="1">
      <c r="A133" s="107" t="s">
        <v>195</v>
      </c>
      <c r="B133" s="84" t="s">
        <v>130</v>
      </c>
      <c r="C133" s="85" t="s">
        <v>1</v>
      </c>
      <c r="D133" s="86">
        <v>0</v>
      </c>
      <c r="E133" s="87">
        <v>0</v>
      </c>
      <c r="F133" s="88">
        <f>D133*E133</f>
        <v>0</v>
      </c>
      <c r="G133" s="274"/>
    </row>
    <row r="134" spans="1:7" ht="18" customHeight="1">
      <c r="A134" s="107" t="s">
        <v>196</v>
      </c>
      <c r="B134" s="84" t="s">
        <v>197</v>
      </c>
      <c r="C134" s="85" t="s">
        <v>1</v>
      </c>
      <c r="D134" s="86">
        <v>0</v>
      </c>
      <c r="E134" s="87">
        <v>0</v>
      </c>
      <c r="F134" s="88">
        <f>D134*E134</f>
        <v>0</v>
      </c>
      <c r="G134" s="272"/>
    </row>
    <row r="135" spans="1:7" ht="18" customHeight="1">
      <c r="A135" s="107" t="s">
        <v>198</v>
      </c>
      <c r="B135" s="84" t="s">
        <v>199</v>
      </c>
      <c r="C135" s="85" t="s">
        <v>1</v>
      </c>
      <c r="D135" s="86">
        <v>0</v>
      </c>
      <c r="E135" s="87">
        <v>0</v>
      </c>
      <c r="F135" s="88">
        <f>D135*E135</f>
        <v>0</v>
      </c>
      <c r="G135" s="272"/>
    </row>
    <row r="136" spans="1:7" ht="18" customHeight="1">
      <c r="A136" s="109" t="s">
        <v>28</v>
      </c>
      <c r="B136" s="90"/>
      <c r="C136" s="90"/>
      <c r="D136" s="90"/>
      <c r="E136" s="90"/>
      <c r="F136" s="90"/>
      <c r="G136" s="272"/>
    </row>
    <row r="137" spans="1:7" ht="18" customHeight="1">
      <c r="A137" s="105" t="s">
        <v>200</v>
      </c>
      <c r="B137" s="80" t="s">
        <v>201</v>
      </c>
      <c r="C137" s="91"/>
      <c r="D137" s="91"/>
      <c r="E137" s="92"/>
      <c r="F137" s="93"/>
      <c r="G137" s="275">
        <f>F138+F139+F140+F141+F142</f>
        <v>0</v>
      </c>
    </row>
    <row r="138" spans="1:7" ht="18" customHeight="1">
      <c r="A138" s="107" t="s">
        <v>202</v>
      </c>
      <c r="B138" s="84" t="s">
        <v>203</v>
      </c>
      <c r="C138" s="85" t="s">
        <v>1</v>
      </c>
      <c r="D138" s="86">
        <v>0</v>
      </c>
      <c r="E138" s="87">
        <v>0</v>
      </c>
      <c r="F138" s="88">
        <f>D138*E138</f>
        <v>0</v>
      </c>
      <c r="G138" s="276"/>
    </row>
    <row r="139" spans="1:7" ht="18" customHeight="1">
      <c r="A139" s="107" t="s">
        <v>204</v>
      </c>
      <c r="B139" s="84" t="s">
        <v>205</v>
      </c>
      <c r="C139" s="85" t="s">
        <v>1</v>
      </c>
      <c r="D139" s="86">
        <v>0</v>
      </c>
      <c r="E139" s="87">
        <v>0</v>
      </c>
      <c r="F139" s="88">
        <f>D139*E139</f>
        <v>0</v>
      </c>
      <c r="G139" s="276"/>
    </row>
    <row r="140" spans="1:7" ht="18" customHeight="1">
      <c r="A140" s="107" t="s">
        <v>206</v>
      </c>
      <c r="B140" s="84" t="s">
        <v>207</v>
      </c>
      <c r="C140" s="85" t="s">
        <v>1</v>
      </c>
      <c r="D140" s="86">
        <v>0</v>
      </c>
      <c r="E140" s="87">
        <v>0</v>
      </c>
      <c r="F140" s="88">
        <f>D140*E140</f>
        <v>0</v>
      </c>
      <c r="G140" s="276"/>
    </row>
    <row r="141" spans="1:7" ht="18" customHeight="1">
      <c r="A141" s="107" t="s">
        <v>208</v>
      </c>
      <c r="B141" s="84" t="s">
        <v>209</v>
      </c>
      <c r="C141" s="85" t="s">
        <v>1</v>
      </c>
      <c r="D141" s="86">
        <v>0</v>
      </c>
      <c r="E141" s="87">
        <v>0</v>
      </c>
      <c r="F141" s="88">
        <f>D141*E141</f>
        <v>0</v>
      </c>
      <c r="G141" s="276"/>
    </row>
    <row r="142" spans="1:7" ht="18" customHeight="1">
      <c r="A142" s="107" t="s">
        <v>210</v>
      </c>
      <c r="B142" s="84" t="s">
        <v>211</v>
      </c>
      <c r="C142" s="85" t="s">
        <v>1</v>
      </c>
      <c r="D142" s="86">
        <v>0</v>
      </c>
      <c r="E142" s="87">
        <v>0</v>
      </c>
      <c r="F142" s="88">
        <f>D142*E142</f>
        <v>0</v>
      </c>
      <c r="G142" s="276"/>
    </row>
    <row r="143" spans="1:7" ht="18" customHeight="1">
      <c r="A143" s="109" t="s">
        <v>28</v>
      </c>
      <c r="B143" s="90"/>
      <c r="C143" s="90"/>
      <c r="D143" s="90"/>
      <c r="E143" s="90"/>
      <c r="F143" s="90"/>
      <c r="G143" s="276"/>
    </row>
    <row r="144" spans="1:7" ht="18" customHeight="1">
      <c r="A144" s="105" t="s">
        <v>212</v>
      </c>
      <c r="B144" s="80" t="s">
        <v>213</v>
      </c>
      <c r="C144" s="91"/>
      <c r="D144" s="91"/>
      <c r="E144" s="92"/>
      <c r="F144" s="93"/>
      <c r="G144" s="275">
        <f>F145+F146+F147+F148+F149+F150+F151+F152+F153+F154+F155+F156+F157</f>
        <v>0</v>
      </c>
    </row>
    <row r="145" spans="1:7" ht="18" customHeight="1">
      <c r="A145" s="107" t="s">
        <v>214</v>
      </c>
      <c r="B145" s="84" t="s">
        <v>137</v>
      </c>
      <c r="C145" s="85" t="s">
        <v>1</v>
      </c>
      <c r="D145" s="86">
        <v>0</v>
      </c>
      <c r="E145" s="87">
        <v>0</v>
      </c>
      <c r="F145" s="88">
        <f>D145*E145</f>
        <v>0</v>
      </c>
      <c r="G145" s="108"/>
    </row>
    <row r="146" spans="1:7" ht="18" customHeight="1">
      <c r="A146" s="107" t="s">
        <v>215</v>
      </c>
      <c r="B146" s="84" t="s">
        <v>216</v>
      </c>
      <c r="C146" s="85" t="s">
        <v>1</v>
      </c>
      <c r="D146" s="86">
        <v>0</v>
      </c>
      <c r="E146" s="87">
        <v>0</v>
      </c>
      <c r="F146" s="88">
        <f t="shared" ref="F146:F157" si="7">D146*E146</f>
        <v>0</v>
      </c>
      <c r="G146" s="108"/>
    </row>
    <row r="147" spans="1:7" ht="18" customHeight="1">
      <c r="A147" s="107" t="s">
        <v>217</v>
      </c>
      <c r="B147" s="84" t="s">
        <v>218</v>
      </c>
      <c r="C147" s="85" t="s">
        <v>1</v>
      </c>
      <c r="D147" s="86">
        <v>0</v>
      </c>
      <c r="E147" s="87">
        <v>0</v>
      </c>
      <c r="F147" s="88">
        <f t="shared" si="7"/>
        <v>0</v>
      </c>
      <c r="G147" s="108"/>
    </row>
    <row r="148" spans="1:7" ht="18" customHeight="1">
      <c r="A148" s="107" t="s">
        <v>219</v>
      </c>
      <c r="B148" s="84" t="s">
        <v>220</v>
      </c>
      <c r="C148" s="85" t="s">
        <v>1</v>
      </c>
      <c r="D148" s="86">
        <v>0</v>
      </c>
      <c r="E148" s="87">
        <v>0</v>
      </c>
      <c r="F148" s="88">
        <f t="shared" si="7"/>
        <v>0</v>
      </c>
      <c r="G148" s="108"/>
    </row>
    <row r="149" spans="1:7" ht="18" customHeight="1">
      <c r="A149" s="107" t="s">
        <v>221</v>
      </c>
      <c r="B149" s="84" t="s">
        <v>222</v>
      </c>
      <c r="C149" s="85" t="s">
        <v>1</v>
      </c>
      <c r="D149" s="86">
        <v>0</v>
      </c>
      <c r="E149" s="87">
        <v>0</v>
      </c>
      <c r="F149" s="88">
        <f t="shared" si="7"/>
        <v>0</v>
      </c>
      <c r="G149" s="108"/>
    </row>
    <row r="150" spans="1:7" ht="18" customHeight="1">
      <c r="A150" s="107" t="s">
        <v>223</v>
      </c>
      <c r="B150" s="84" t="s">
        <v>224</v>
      </c>
      <c r="C150" s="85" t="s">
        <v>1</v>
      </c>
      <c r="D150" s="86">
        <v>0</v>
      </c>
      <c r="E150" s="87">
        <v>0</v>
      </c>
      <c r="F150" s="88">
        <f t="shared" si="7"/>
        <v>0</v>
      </c>
      <c r="G150" s="108"/>
    </row>
    <row r="151" spans="1:7" ht="18" customHeight="1">
      <c r="A151" s="107" t="s">
        <v>225</v>
      </c>
      <c r="B151" s="84" t="s">
        <v>226</v>
      </c>
      <c r="C151" s="85" t="s">
        <v>1</v>
      </c>
      <c r="D151" s="86">
        <v>0</v>
      </c>
      <c r="E151" s="87">
        <v>0</v>
      </c>
      <c r="F151" s="88">
        <f t="shared" si="7"/>
        <v>0</v>
      </c>
      <c r="G151" s="108"/>
    </row>
    <row r="152" spans="1:7" ht="18" customHeight="1">
      <c r="A152" s="107" t="s">
        <v>227</v>
      </c>
      <c r="B152" s="84" t="s">
        <v>228</v>
      </c>
      <c r="C152" s="85" t="s">
        <v>1</v>
      </c>
      <c r="D152" s="86">
        <v>0</v>
      </c>
      <c r="E152" s="87">
        <v>0</v>
      </c>
      <c r="F152" s="88">
        <f t="shared" si="7"/>
        <v>0</v>
      </c>
      <c r="G152" s="108"/>
    </row>
    <row r="153" spans="1:7" ht="18" customHeight="1">
      <c r="A153" s="107" t="s">
        <v>229</v>
      </c>
      <c r="B153" s="84" t="s">
        <v>230</v>
      </c>
      <c r="C153" s="85" t="s">
        <v>1</v>
      </c>
      <c r="D153" s="86">
        <v>0</v>
      </c>
      <c r="E153" s="87">
        <v>0</v>
      </c>
      <c r="F153" s="88">
        <f t="shared" si="7"/>
        <v>0</v>
      </c>
      <c r="G153" s="108"/>
    </row>
    <row r="154" spans="1:7" ht="18" customHeight="1">
      <c r="A154" s="107" t="s">
        <v>231</v>
      </c>
      <c r="B154" s="84" t="s">
        <v>232</v>
      </c>
      <c r="C154" s="85" t="s">
        <v>1</v>
      </c>
      <c r="D154" s="86">
        <v>0</v>
      </c>
      <c r="E154" s="87">
        <v>0</v>
      </c>
      <c r="F154" s="88">
        <f t="shared" si="7"/>
        <v>0</v>
      </c>
      <c r="G154" s="108"/>
    </row>
    <row r="155" spans="1:7" ht="18" customHeight="1">
      <c r="A155" s="107" t="s">
        <v>233</v>
      </c>
      <c r="B155" s="84" t="s">
        <v>234</v>
      </c>
      <c r="C155" s="85" t="s">
        <v>1</v>
      </c>
      <c r="D155" s="86">
        <v>0</v>
      </c>
      <c r="E155" s="87">
        <v>0</v>
      </c>
      <c r="F155" s="88">
        <f t="shared" si="7"/>
        <v>0</v>
      </c>
      <c r="G155" s="108"/>
    </row>
    <row r="156" spans="1:7" ht="18" customHeight="1">
      <c r="A156" s="107" t="s">
        <v>235</v>
      </c>
      <c r="B156" s="84" t="s">
        <v>236</v>
      </c>
      <c r="C156" s="85" t="s">
        <v>1</v>
      </c>
      <c r="D156" s="86">
        <v>0</v>
      </c>
      <c r="E156" s="87">
        <v>0</v>
      </c>
      <c r="F156" s="88">
        <f t="shared" si="7"/>
        <v>0</v>
      </c>
      <c r="G156" s="108"/>
    </row>
    <row r="157" spans="1:7" ht="18" customHeight="1">
      <c r="A157" s="107" t="s">
        <v>237</v>
      </c>
      <c r="B157" s="84" t="s">
        <v>238</v>
      </c>
      <c r="C157" s="85" t="s">
        <v>1</v>
      </c>
      <c r="D157" s="86">
        <v>0</v>
      </c>
      <c r="E157" s="87">
        <v>0</v>
      </c>
      <c r="F157" s="88">
        <f t="shared" si="7"/>
        <v>0</v>
      </c>
      <c r="G157" s="108"/>
    </row>
    <row r="158" spans="1:7" ht="18" customHeight="1">
      <c r="A158" s="109" t="s">
        <v>28</v>
      </c>
      <c r="B158" s="90"/>
      <c r="C158" s="90"/>
      <c r="D158" s="90"/>
      <c r="E158" s="90"/>
      <c r="F158" s="90"/>
      <c r="G158" s="108"/>
    </row>
    <row r="159" spans="1:7" ht="18" customHeight="1">
      <c r="A159" s="105" t="s">
        <v>239</v>
      </c>
      <c r="B159" s="80" t="s">
        <v>240</v>
      </c>
      <c r="C159" s="91"/>
      <c r="D159" s="91"/>
      <c r="E159" s="92"/>
      <c r="F159" s="93"/>
      <c r="G159" s="106">
        <f>F160+F161+F162+F163+F164+F165+F166+F167+F168+F169+F170+F171+F172+F173+F174+F175</f>
        <v>0</v>
      </c>
    </row>
    <row r="160" spans="1:7" ht="18" customHeight="1">
      <c r="A160" s="107" t="s">
        <v>241</v>
      </c>
      <c r="B160" s="84" t="s">
        <v>139</v>
      </c>
      <c r="C160" s="85" t="s">
        <v>1</v>
      </c>
      <c r="D160" s="86">
        <v>0</v>
      </c>
      <c r="E160" s="87">
        <v>0</v>
      </c>
      <c r="F160" s="88">
        <f>D160*E160</f>
        <v>0</v>
      </c>
      <c r="G160" s="108"/>
    </row>
    <row r="161" spans="1:7" ht="18" customHeight="1">
      <c r="A161" s="107" t="s">
        <v>242</v>
      </c>
      <c r="B161" s="84" t="s">
        <v>243</v>
      </c>
      <c r="C161" s="85" t="s">
        <v>1</v>
      </c>
      <c r="D161" s="86">
        <v>0</v>
      </c>
      <c r="E161" s="87">
        <v>0</v>
      </c>
      <c r="F161" s="88">
        <f t="shared" ref="F161:F175" si="8">D161*E161</f>
        <v>0</v>
      </c>
      <c r="G161" s="108"/>
    </row>
    <row r="162" spans="1:7" ht="18" customHeight="1">
      <c r="A162" s="107" t="s">
        <v>244</v>
      </c>
      <c r="B162" s="84" t="s">
        <v>245</v>
      </c>
      <c r="C162" s="85" t="s">
        <v>1</v>
      </c>
      <c r="D162" s="86">
        <v>0</v>
      </c>
      <c r="E162" s="87">
        <v>0</v>
      </c>
      <c r="F162" s="88">
        <f t="shared" si="8"/>
        <v>0</v>
      </c>
      <c r="G162" s="108"/>
    </row>
    <row r="163" spans="1:7" ht="18" customHeight="1">
      <c r="A163" s="107" t="s">
        <v>246</v>
      </c>
      <c r="B163" s="84" t="s">
        <v>247</v>
      </c>
      <c r="C163" s="85" t="s">
        <v>1</v>
      </c>
      <c r="D163" s="86">
        <v>0</v>
      </c>
      <c r="E163" s="87">
        <v>0</v>
      </c>
      <c r="F163" s="88">
        <f t="shared" si="8"/>
        <v>0</v>
      </c>
      <c r="G163" s="108"/>
    </row>
    <row r="164" spans="1:7" ht="18" customHeight="1">
      <c r="A164" s="107" t="s">
        <v>248</v>
      </c>
      <c r="B164" s="84" t="s">
        <v>249</v>
      </c>
      <c r="C164" s="85" t="s">
        <v>1</v>
      </c>
      <c r="D164" s="86">
        <v>0</v>
      </c>
      <c r="E164" s="87">
        <v>0</v>
      </c>
      <c r="F164" s="88">
        <f t="shared" si="8"/>
        <v>0</v>
      </c>
      <c r="G164" s="108"/>
    </row>
    <row r="165" spans="1:7" ht="18" customHeight="1">
      <c r="A165" s="107" t="s">
        <v>250</v>
      </c>
      <c r="B165" s="84" t="s">
        <v>251</v>
      </c>
      <c r="C165" s="85" t="s">
        <v>1</v>
      </c>
      <c r="D165" s="86">
        <v>0</v>
      </c>
      <c r="E165" s="87">
        <v>0</v>
      </c>
      <c r="F165" s="88">
        <f t="shared" si="8"/>
        <v>0</v>
      </c>
      <c r="G165" s="108"/>
    </row>
    <row r="166" spans="1:7" ht="18" customHeight="1">
      <c r="A166" s="107" t="s">
        <v>252</v>
      </c>
      <c r="B166" s="84" t="s">
        <v>253</v>
      </c>
      <c r="C166" s="85" t="s">
        <v>1</v>
      </c>
      <c r="D166" s="86">
        <v>0</v>
      </c>
      <c r="E166" s="87">
        <v>0</v>
      </c>
      <c r="F166" s="88">
        <f t="shared" si="8"/>
        <v>0</v>
      </c>
      <c r="G166" s="108"/>
    </row>
    <row r="167" spans="1:7" ht="18" customHeight="1">
      <c r="A167" s="107" t="s">
        <v>254</v>
      </c>
      <c r="B167" s="84" t="s">
        <v>255</v>
      </c>
      <c r="C167" s="85" t="s">
        <v>1</v>
      </c>
      <c r="D167" s="86">
        <v>0</v>
      </c>
      <c r="E167" s="87">
        <v>0</v>
      </c>
      <c r="F167" s="88">
        <f t="shared" si="8"/>
        <v>0</v>
      </c>
      <c r="G167" s="108"/>
    </row>
    <row r="168" spans="1:7" ht="18" customHeight="1">
      <c r="A168" s="107" t="s">
        <v>256</v>
      </c>
      <c r="B168" s="84" t="s">
        <v>257</v>
      </c>
      <c r="C168" s="85" t="s">
        <v>1</v>
      </c>
      <c r="D168" s="86">
        <v>0</v>
      </c>
      <c r="E168" s="87">
        <v>0</v>
      </c>
      <c r="F168" s="88">
        <f t="shared" si="8"/>
        <v>0</v>
      </c>
      <c r="G168" s="108"/>
    </row>
    <row r="169" spans="1:7" ht="18" customHeight="1">
      <c r="A169" s="107" t="s">
        <v>258</v>
      </c>
      <c r="B169" s="84" t="s">
        <v>259</v>
      </c>
      <c r="C169" s="85" t="s">
        <v>1</v>
      </c>
      <c r="D169" s="86">
        <v>0</v>
      </c>
      <c r="E169" s="87">
        <v>0</v>
      </c>
      <c r="F169" s="88">
        <f t="shared" si="8"/>
        <v>0</v>
      </c>
      <c r="G169" s="108"/>
    </row>
    <row r="170" spans="1:7" ht="18" customHeight="1">
      <c r="A170" s="107" t="s">
        <v>260</v>
      </c>
      <c r="B170" s="84" t="s">
        <v>261</v>
      </c>
      <c r="C170" s="85" t="s">
        <v>1</v>
      </c>
      <c r="D170" s="86">
        <v>0</v>
      </c>
      <c r="E170" s="87">
        <v>0</v>
      </c>
      <c r="F170" s="88">
        <f t="shared" si="8"/>
        <v>0</v>
      </c>
      <c r="G170" s="108"/>
    </row>
    <row r="171" spans="1:7" ht="18" customHeight="1">
      <c r="A171" s="107" t="s">
        <v>262</v>
      </c>
      <c r="B171" s="84" t="s">
        <v>263</v>
      </c>
      <c r="C171" s="85" t="s">
        <v>1</v>
      </c>
      <c r="D171" s="86">
        <v>0</v>
      </c>
      <c r="E171" s="87">
        <v>0</v>
      </c>
      <c r="F171" s="88">
        <f t="shared" si="8"/>
        <v>0</v>
      </c>
      <c r="G171" s="108"/>
    </row>
    <row r="172" spans="1:7" ht="18" customHeight="1">
      <c r="A172" s="107" t="s">
        <v>264</v>
      </c>
      <c r="B172" s="84" t="s">
        <v>265</v>
      </c>
      <c r="C172" s="85" t="s">
        <v>1</v>
      </c>
      <c r="D172" s="86">
        <v>0</v>
      </c>
      <c r="E172" s="87">
        <v>0</v>
      </c>
      <c r="F172" s="88">
        <f t="shared" si="8"/>
        <v>0</v>
      </c>
      <c r="G172" s="108"/>
    </row>
    <row r="173" spans="1:7" ht="18" customHeight="1">
      <c r="A173" s="107" t="s">
        <v>266</v>
      </c>
      <c r="B173" s="84" t="s">
        <v>267</v>
      </c>
      <c r="C173" s="85" t="s">
        <v>1</v>
      </c>
      <c r="D173" s="86">
        <v>0</v>
      </c>
      <c r="E173" s="87">
        <v>0</v>
      </c>
      <c r="F173" s="88">
        <f t="shared" si="8"/>
        <v>0</v>
      </c>
      <c r="G173" s="108"/>
    </row>
    <row r="174" spans="1:7" ht="18" customHeight="1">
      <c r="A174" s="107" t="s">
        <v>268</v>
      </c>
      <c r="B174" s="84" t="s">
        <v>269</v>
      </c>
      <c r="C174" s="85" t="s">
        <v>1</v>
      </c>
      <c r="D174" s="86">
        <v>0</v>
      </c>
      <c r="E174" s="87">
        <v>0</v>
      </c>
      <c r="F174" s="88">
        <f t="shared" si="8"/>
        <v>0</v>
      </c>
      <c r="G174" s="108"/>
    </row>
    <row r="175" spans="1:7" ht="18" customHeight="1">
      <c r="A175" s="107" t="s">
        <v>270</v>
      </c>
      <c r="B175" s="84" t="s">
        <v>271</v>
      </c>
      <c r="C175" s="85" t="s">
        <v>1</v>
      </c>
      <c r="D175" s="86">
        <v>0</v>
      </c>
      <c r="E175" s="87">
        <v>0</v>
      </c>
      <c r="F175" s="88">
        <f t="shared" si="8"/>
        <v>0</v>
      </c>
      <c r="G175" s="108"/>
    </row>
    <row r="176" spans="1:7" ht="18" customHeight="1">
      <c r="A176" s="111" t="s">
        <v>28</v>
      </c>
      <c r="B176" s="89"/>
      <c r="C176" s="89"/>
      <c r="D176" s="89"/>
      <c r="E176" s="89"/>
      <c r="F176" s="89"/>
      <c r="G176" s="108"/>
    </row>
    <row r="177" spans="1:7" ht="18" customHeight="1">
      <c r="A177" s="105" t="s">
        <v>272</v>
      </c>
      <c r="B177" s="80" t="s">
        <v>273</v>
      </c>
      <c r="C177" s="91"/>
      <c r="D177" s="91"/>
      <c r="E177" s="92"/>
      <c r="F177" s="93"/>
      <c r="G177" s="106">
        <f>F178+F179+F180</f>
        <v>0</v>
      </c>
    </row>
    <row r="178" spans="1:7" ht="18" customHeight="1">
      <c r="A178" s="107" t="s">
        <v>274</v>
      </c>
      <c r="B178" s="84" t="s">
        <v>141</v>
      </c>
      <c r="C178" s="85" t="s">
        <v>1</v>
      </c>
      <c r="D178" s="86">
        <v>0</v>
      </c>
      <c r="E178" s="87">
        <v>0</v>
      </c>
      <c r="F178" s="88">
        <f>D178*E178</f>
        <v>0</v>
      </c>
      <c r="G178" s="274"/>
    </row>
    <row r="179" spans="1:7" ht="18" customHeight="1">
      <c r="A179" s="107" t="s">
        <v>275</v>
      </c>
      <c r="B179" s="84" t="s">
        <v>276</v>
      </c>
      <c r="C179" s="85" t="s">
        <v>1</v>
      </c>
      <c r="D179" s="86">
        <v>0</v>
      </c>
      <c r="E179" s="87">
        <v>0</v>
      </c>
      <c r="F179" s="88">
        <f>D179*E179</f>
        <v>0</v>
      </c>
      <c r="G179" s="274"/>
    </row>
    <row r="180" spans="1:7" ht="18" customHeight="1">
      <c r="A180" s="107" t="s">
        <v>277</v>
      </c>
      <c r="B180" s="84" t="s">
        <v>278</v>
      </c>
      <c r="C180" s="85" t="s">
        <v>1</v>
      </c>
      <c r="D180" s="86">
        <v>0</v>
      </c>
      <c r="E180" s="87">
        <v>0</v>
      </c>
      <c r="F180" s="88">
        <f>D180*E180</f>
        <v>0</v>
      </c>
      <c r="G180" s="274"/>
    </row>
    <row r="181" spans="1:7" ht="18" customHeight="1">
      <c r="A181" s="111" t="s">
        <v>28</v>
      </c>
      <c r="B181" s="89"/>
      <c r="C181" s="89"/>
      <c r="D181" s="89"/>
      <c r="E181" s="89"/>
      <c r="F181" s="89"/>
      <c r="G181" s="274"/>
    </row>
    <row r="182" spans="1:7" ht="18" customHeight="1">
      <c r="A182" s="105" t="s">
        <v>279</v>
      </c>
      <c r="B182" s="80" t="s">
        <v>280</v>
      </c>
      <c r="C182" s="91"/>
      <c r="D182" s="91"/>
      <c r="E182" s="92"/>
      <c r="F182" s="93"/>
      <c r="G182" s="106">
        <f>F183+F184+F185+F186+F187+F188+F189+F190</f>
        <v>0</v>
      </c>
    </row>
    <row r="183" spans="1:7" ht="18" customHeight="1">
      <c r="A183" s="107" t="s">
        <v>281</v>
      </c>
      <c r="B183" s="95" t="s">
        <v>282</v>
      </c>
      <c r="C183" s="85" t="s">
        <v>1</v>
      </c>
      <c r="D183" s="86">
        <v>0</v>
      </c>
      <c r="E183" s="87">
        <v>0</v>
      </c>
      <c r="F183" s="88">
        <f>D183*E183</f>
        <v>0</v>
      </c>
      <c r="G183" s="110"/>
    </row>
    <row r="184" spans="1:7" ht="18" customHeight="1">
      <c r="A184" s="107" t="s">
        <v>283</v>
      </c>
      <c r="B184" s="95" t="s">
        <v>284</v>
      </c>
      <c r="C184" s="85" t="s">
        <v>1</v>
      </c>
      <c r="D184" s="86">
        <v>0</v>
      </c>
      <c r="E184" s="87">
        <v>0</v>
      </c>
      <c r="F184" s="88">
        <f t="shared" ref="F184:F190" si="9">D184*E184</f>
        <v>0</v>
      </c>
      <c r="G184" s="110"/>
    </row>
    <row r="185" spans="1:7" ht="18" customHeight="1">
      <c r="A185" s="107" t="s">
        <v>285</v>
      </c>
      <c r="B185" s="84" t="s">
        <v>286</v>
      </c>
      <c r="C185" s="85" t="s">
        <v>1</v>
      </c>
      <c r="D185" s="86">
        <v>0</v>
      </c>
      <c r="E185" s="87">
        <v>0</v>
      </c>
      <c r="F185" s="88">
        <f t="shared" si="9"/>
        <v>0</v>
      </c>
      <c r="G185" s="108"/>
    </row>
    <row r="186" spans="1:7" ht="18" customHeight="1">
      <c r="A186" s="107" t="s">
        <v>287</v>
      </c>
      <c r="B186" s="95" t="s">
        <v>288</v>
      </c>
      <c r="C186" s="85" t="s">
        <v>1</v>
      </c>
      <c r="D186" s="86">
        <v>0</v>
      </c>
      <c r="E186" s="87">
        <v>0</v>
      </c>
      <c r="F186" s="88">
        <f t="shared" si="9"/>
        <v>0</v>
      </c>
      <c r="G186" s="110"/>
    </row>
    <row r="187" spans="1:7" ht="18" customHeight="1">
      <c r="A187" s="107" t="s">
        <v>289</v>
      </c>
      <c r="B187" s="95" t="s">
        <v>290</v>
      </c>
      <c r="C187" s="85" t="s">
        <v>1</v>
      </c>
      <c r="D187" s="86">
        <v>0</v>
      </c>
      <c r="E187" s="87">
        <v>0</v>
      </c>
      <c r="F187" s="88">
        <f t="shared" si="9"/>
        <v>0</v>
      </c>
      <c r="G187" s="110"/>
    </row>
    <row r="188" spans="1:7" ht="18" customHeight="1">
      <c r="A188" s="107" t="s">
        <v>291</v>
      </c>
      <c r="B188" s="84" t="s">
        <v>292</v>
      </c>
      <c r="C188" s="85" t="s">
        <v>1</v>
      </c>
      <c r="D188" s="86">
        <v>0</v>
      </c>
      <c r="E188" s="87">
        <v>0</v>
      </c>
      <c r="F188" s="88">
        <f t="shared" si="9"/>
        <v>0</v>
      </c>
      <c r="G188" s="108"/>
    </row>
    <row r="189" spans="1:7" ht="18" customHeight="1">
      <c r="A189" s="107" t="s">
        <v>293</v>
      </c>
      <c r="B189" s="84" t="s">
        <v>294</v>
      </c>
      <c r="C189" s="85" t="s">
        <v>1</v>
      </c>
      <c r="D189" s="86">
        <v>0</v>
      </c>
      <c r="E189" s="87">
        <v>0</v>
      </c>
      <c r="F189" s="88">
        <f t="shared" si="9"/>
        <v>0</v>
      </c>
      <c r="G189" s="108"/>
    </row>
    <row r="190" spans="1:7" ht="18" customHeight="1">
      <c r="A190" s="107" t="s">
        <v>295</v>
      </c>
      <c r="B190" s="84" t="s">
        <v>296</v>
      </c>
      <c r="C190" s="85" t="s">
        <v>1</v>
      </c>
      <c r="D190" s="86">
        <v>0</v>
      </c>
      <c r="E190" s="87">
        <v>0</v>
      </c>
      <c r="F190" s="88">
        <f t="shared" si="9"/>
        <v>0</v>
      </c>
      <c r="G190" s="108"/>
    </row>
    <row r="191" spans="1:7" ht="18" customHeight="1">
      <c r="A191" s="111" t="s">
        <v>28</v>
      </c>
      <c r="B191" s="89"/>
      <c r="C191" s="89"/>
      <c r="D191" s="89"/>
      <c r="E191" s="89"/>
      <c r="F191" s="89"/>
      <c r="G191" s="108"/>
    </row>
    <row r="192" spans="1:7" ht="18" customHeight="1">
      <c r="A192" s="105" t="s">
        <v>297</v>
      </c>
      <c r="B192" s="239" t="s">
        <v>298</v>
      </c>
      <c r="C192" s="239"/>
      <c r="D192" s="239"/>
      <c r="E192" s="239"/>
      <c r="F192" s="93"/>
      <c r="G192" s="106">
        <f>F193+F194+F195+F196+F197+F198</f>
        <v>0</v>
      </c>
    </row>
    <row r="193" spans="1:7" ht="18" customHeight="1">
      <c r="A193" s="107" t="s">
        <v>299</v>
      </c>
      <c r="B193" s="84" t="s">
        <v>300</v>
      </c>
      <c r="C193" s="85" t="s">
        <v>1</v>
      </c>
      <c r="D193" s="86">
        <v>0</v>
      </c>
      <c r="E193" s="87">
        <v>0</v>
      </c>
      <c r="F193" s="88">
        <f t="shared" ref="F193:F198" si="10">D193*E193</f>
        <v>0</v>
      </c>
      <c r="G193" s="108"/>
    </row>
    <row r="194" spans="1:7" ht="18" customHeight="1">
      <c r="A194" s="107" t="s">
        <v>301</v>
      </c>
      <c r="B194" s="84" t="s">
        <v>302</v>
      </c>
      <c r="C194" s="85" t="s">
        <v>1</v>
      </c>
      <c r="D194" s="86">
        <v>0</v>
      </c>
      <c r="E194" s="87">
        <v>0</v>
      </c>
      <c r="F194" s="88">
        <f t="shared" si="10"/>
        <v>0</v>
      </c>
      <c r="G194" s="108"/>
    </row>
    <row r="195" spans="1:7" ht="18" customHeight="1">
      <c r="A195" s="107" t="s">
        <v>303</v>
      </c>
      <c r="B195" s="84" t="s">
        <v>304</v>
      </c>
      <c r="C195" s="85" t="s">
        <v>1</v>
      </c>
      <c r="D195" s="86">
        <v>0</v>
      </c>
      <c r="E195" s="87">
        <v>0</v>
      </c>
      <c r="F195" s="88">
        <f t="shared" si="10"/>
        <v>0</v>
      </c>
      <c r="G195" s="108"/>
    </row>
    <row r="196" spans="1:7" ht="18" customHeight="1">
      <c r="A196" s="107" t="s">
        <v>305</v>
      </c>
      <c r="B196" s="84" t="s">
        <v>306</v>
      </c>
      <c r="C196" s="85" t="s">
        <v>1</v>
      </c>
      <c r="D196" s="86">
        <v>0</v>
      </c>
      <c r="E196" s="87">
        <v>0</v>
      </c>
      <c r="F196" s="88">
        <f t="shared" si="10"/>
        <v>0</v>
      </c>
      <c r="G196" s="108"/>
    </row>
    <row r="197" spans="1:7" ht="18" customHeight="1">
      <c r="A197" s="107" t="s">
        <v>307</v>
      </c>
      <c r="B197" s="84" t="s">
        <v>308</v>
      </c>
      <c r="C197" s="85" t="s">
        <v>1</v>
      </c>
      <c r="D197" s="86">
        <v>0</v>
      </c>
      <c r="E197" s="87">
        <v>0</v>
      </c>
      <c r="F197" s="88">
        <f t="shared" si="10"/>
        <v>0</v>
      </c>
      <c r="G197" s="108"/>
    </row>
    <row r="198" spans="1:7" ht="18" customHeight="1">
      <c r="A198" s="107" t="s">
        <v>309</v>
      </c>
      <c r="B198" s="84" t="s">
        <v>310</v>
      </c>
      <c r="C198" s="85" t="s">
        <v>1</v>
      </c>
      <c r="D198" s="86">
        <v>0</v>
      </c>
      <c r="E198" s="87">
        <v>0</v>
      </c>
      <c r="F198" s="88">
        <f t="shared" si="10"/>
        <v>0</v>
      </c>
      <c r="G198" s="108"/>
    </row>
    <row r="199" spans="1:7" ht="18" customHeight="1">
      <c r="A199" s="111" t="s">
        <v>28</v>
      </c>
      <c r="B199" s="89"/>
      <c r="C199" s="89"/>
      <c r="D199" s="89"/>
      <c r="E199" s="89"/>
      <c r="F199" s="89"/>
      <c r="G199" s="108"/>
    </row>
    <row r="200" spans="1:7" ht="18" customHeight="1">
      <c r="A200" s="105" t="s">
        <v>311</v>
      </c>
      <c r="B200" s="80" t="s">
        <v>312</v>
      </c>
      <c r="C200" s="91"/>
      <c r="D200" s="91"/>
      <c r="E200" s="92"/>
      <c r="F200" s="93"/>
      <c r="G200" s="106">
        <f>F201+F202</f>
        <v>0</v>
      </c>
    </row>
    <row r="201" spans="1:7" ht="18" customHeight="1">
      <c r="A201" s="107" t="s">
        <v>313</v>
      </c>
      <c r="B201" s="84" t="s">
        <v>314</v>
      </c>
      <c r="C201" s="85" t="s">
        <v>1</v>
      </c>
      <c r="D201" s="86">
        <v>0</v>
      </c>
      <c r="E201" s="87">
        <v>0</v>
      </c>
      <c r="F201" s="88">
        <f>D201*E201</f>
        <v>0</v>
      </c>
      <c r="G201" s="108"/>
    </row>
    <row r="202" spans="1:7" ht="18" customHeight="1">
      <c r="A202" s="107" t="s">
        <v>315</v>
      </c>
      <c r="B202" s="84" t="s">
        <v>316</v>
      </c>
      <c r="C202" s="85" t="s">
        <v>1</v>
      </c>
      <c r="D202" s="86">
        <v>0</v>
      </c>
      <c r="E202" s="87">
        <v>0</v>
      </c>
      <c r="F202" s="88">
        <f>D202*E202</f>
        <v>0</v>
      </c>
      <c r="G202" s="108"/>
    </row>
    <row r="203" spans="1:7" ht="18" customHeight="1">
      <c r="A203" s="111" t="s">
        <v>28</v>
      </c>
      <c r="B203" s="89"/>
      <c r="C203" s="89"/>
      <c r="D203" s="89"/>
      <c r="E203" s="89"/>
      <c r="F203" s="89"/>
      <c r="G203" s="108"/>
    </row>
    <row r="204" spans="1:7" ht="18" customHeight="1">
      <c r="A204" s="105" t="s">
        <v>317</v>
      </c>
      <c r="B204" s="80" t="s">
        <v>318</v>
      </c>
      <c r="C204" s="91"/>
      <c r="D204" s="91"/>
      <c r="E204" s="92"/>
      <c r="F204" s="93"/>
      <c r="G204" s="106">
        <f>F205+F206</f>
        <v>0</v>
      </c>
    </row>
    <row r="205" spans="1:7" ht="18" customHeight="1">
      <c r="A205" s="107" t="s">
        <v>319</v>
      </c>
      <c r="B205" s="84" t="s">
        <v>320</v>
      </c>
      <c r="C205" s="85" t="s">
        <v>1</v>
      </c>
      <c r="D205" s="86">
        <v>0</v>
      </c>
      <c r="E205" s="87">
        <v>0</v>
      </c>
      <c r="F205" s="88">
        <f>D205*E205</f>
        <v>0</v>
      </c>
      <c r="G205" s="108"/>
    </row>
    <row r="206" spans="1:7" ht="18" customHeight="1">
      <c r="A206" s="107" t="s">
        <v>321</v>
      </c>
      <c r="B206" s="84" t="s">
        <v>322</v>
      </c>
      <c r="C206" s="85" t="s">
        <v>1</v>
      </c>
      <c r="D206" s="86">
        <v>0</v>
      </c>
      <c r="E206" s="87">
        <v>0</v>
      </c>
      <c r="F206" s="88">
        <f>D206*E206</f>
        <v>0</v>
      </c>
      <c r="G206" s="108"/>
    </row>
    <row r="207" spans="1:7" ht="18" customHeight="1">
      <c r="A207" s="111" t="s">
        <v>28</v>
      </c>
      <c r="B207" s="89"/>
      <c r="C207" s="89"/>
      <c r="D207" s="89"/>
      <c r="E207" s="89"/>
      <c r="F207" s="89"/>
      <c r="G207" s="108"/>
    </row>
    <row r="208" spans="1:7" ht="18" customHeight="1">
      <c r="A208" s="105" t="s">
        <v>323</v>
      </c>
      <c r="B208" s="80" t="s">
        <v>105</v>
      </c>
      <c r="C208" s="91"/>
      <c r="D208" s="91"/>
      <c r="E208" s="92"/>
      <c r="F208" s="93"/>
      <c r="G208" s="106">
        <f>F209+F210+F211+F212+F213+F214+F215+F216+F217+F218</f>
        <v>0</v>
      </c>
    </row>
    <row r="209" spans="1:7" ht="18" customHeight="1">
      <c r="A209" s="107" t="s">
        <v>324</v>
      </c>
      <c r="B209" s="84" t="s">
        <v>161</v>
      </c>
      <c r="C209" s="85" t="s">
        <v>1</v>
      </c>
      <c r="D209" s="86">
        <v>0</v>
      </c>
      <c r="E209" s="87">
        <v>0</v>
      </c>
      <c r="F209" s="88">
        <f>D209*E209</f>
        <v>0</v>
      </c>
      <c r="G209" s="108"/>
    </row>
    <row r="210" spans="1:7" ht="18" customHeight="1">
      <c r="A210" s="107" t="s">
        <v>325</v>
      </c>
      <c r="B210" s="84" t="s">
        <v>326</v>
      </c>
      <c r="C210" s="85" t="s">
        <v>1</v>
      </c>
      <c r="D210" s="86">
        <v>0</v>
      </c>
      <c r="E210" s="87">
        <v>0</v>
      </c>
      <c r="F210" s="88">
        <f t="shared" ref="F210:F218" si="11">D210*E210</f>
        <v>0</v>
      </c>
      <c r="G210" s="108"/>
    </row>
    <row r="211" spans="1:7" ht="18" customHeight="1">
      <c r="A211" s="107" t="s">
        <v>327</v>
      </c>
      <c r="B211" s="84" t="s">
        <v>328</v>
      </c>
      <c r="C211" s="85" t="s">
        <v>1</v>
      </c>
      <c r="D211" s="86">
        <v>0</v>
      </c>
      <c r="E211" s="87">
        <v>0</v>
      </c>
      <c r="F211" s="88">
        <f t="shared" si="11"/>
        <v>0</v>
      </c>
      <c r="G211" s="108"/>
    </row>
    <row r="212" spans="1:7" ht="18" customHeight="1">
      <c r="A212" s="107" t="s">
        <v>329</v>
      </c>
      <c r="B212" s="95" t="s">
        <v>330</v>
      </c>
      <c r="C212" s="85" t="s">
        <v>1</v>
      </c>
      <c r="D212" s="86">
        <v>0</v>
      </c>
      <c r="E212" s="87">
        <v>0</v>
      </c>
      <c r="F212" s="88">
        <f t="shared" si="11"/>
        <v>0</v>
      </c>
      <c r="G212" s="110"/>
    </row>
    <row r="213" spans="1:7" ht="18" customHeight="1">
      <c r="A213" s="107" t="s">
        <v>331</v>
      </c>
      <c r="B213" s="84" t="s">
        <v>332</v>
      </c>
      <c r="C213" s="85" t="s">
        <v>1</v>
      </c>
      <c r="D213" s="86">
        <v>0</v>
      </c>
      <c r="E213" s="87">
        <v>0</v>
      </c>
      <c r="F213" s="88">
        <f t="shared" si="11"/>
        <v>0</v>
      </c>
      <c r="G213" s="108"/>
    </row>
    <row r="214" spans="1:7" ht="18" customHeight="1">
      <c r="A214" s="107" t="s">
        <v>333</v>
      </c>
      <c r="B214" s="84" t="s">
        <v>112</v>
      </c>
      <c r="C214" s="85" t="s">
        <v>1</v>
      </c>
      <c r="D214" s="86">
        <v>0</v>
      </c>
      <c r="E214" s="87">
        <v>0</v>
      </c>
      <c r="F214" s="88">
        <f t="shared" si="11"/>
        <v>0</v>
      </c>
      <c r="G214" s="108"/>
    </row>
    <row r="215" spans="1:7" ht="18" customHeight="1">
      <c r="A215" s="107" t="s">
        <v>334</v>
      </c>
      <c r="B215" s="84" t="s">
        <v>335</v>
      </c>
      <c r="C215" s="85" t="s">
        <v>1</v>
      </c>
      <c r="D215" s="86">
        <v>0</v>
      </c>
      <c r="E215" s="87">
        <v>0</v>
      </c>
      <c r="F215" s="88">
        <f t="shared" si="11"/>
        <v>0</v>
      </c>
      <c r="G215" s="108"/>
    </row>
    <row r="216" spans="1:7" ht="18" customHeight="1">
      <c r="A216" s="107" t="s">
        <v>336</v>
      </c>
      <c r="B216" s="84" t="s">
        <v>337</v>
      </c>
      <c r="C216" s="85" t="s">
        <v>1</v>
      </c>
      <c r="D216" s="86">
        <v>0</v>
      </c>
      <c r="E216" s="87">
        <v>0</v>
      </c>
      <c r="F216" s="88">
        <f t="shared" si="11"/>
        <v>0</v>
      </c>
      <c r="G216" s="108"/>
    </row>
    <row r="217" spans="1:7" ht="18" customHeight="1">
      <c r="A217" s="107" t="s">
        <v>338</v>
      </c>
      <c r="B217" s="84" t="s">
        <v>339</v>
      </c>
      <c r="C217" s="85" t="s">
        <v>1</v>
      </c>
      <c r="D217" s="86">
        <v>0</v>
      </c>
      <c r="E217" s="87">
        <v>0</v>
      </c>
      <c r="F217" s="88">
        <f t="shared" si="11"/>
        <v>0</v>
      </c>
      <c r="G217" s="108"/>
    </row>
    <row r="218" spans="1:7" ht="18" customHeight="1">
      <c r="A218" s="107" t="s">
        <v>340</v>
      </c>
      <c r="B218" s="84" t="s">
        <v>341</v>
      </c>
      <c r="C218" s="85" t="s">
        <v>1</v>
      </c>
      <c r="D218" s="86">
        <v>0</v>
      </c>
      <c r="E218" s="87">
        <v>0</v>
      </c>
      <c r="F218" s="88">
        <f t="shared" si="11"/>
        <v>0</v>
      </c>
      <c r="G218" s="108"/>
    </row>
    <row r="219" spans="1:7" ht="18" customHeight="1">
      <c r="A219" s="111" t="s">
        <v>28</v>
      </c>
      <c r="B219" s="89"/>
      <c r="C219" s="89"/>
      <c r="D219" s="89"/>
      <c r="E219" s="89"/>
      <c r="F219" s="89"/>
      <c r="G219" s="108"/>
    </row>
    <row r="220" spans="1:7" ht="18" customHeight="1">
      <c r="A220" s="277" t="s">
        <v>342</v>
      </c>
      <c r="B220" s="250" t="s">
        <v>343</v>
      </c>
      <c r="C220" s="250"/>
      <c r="D220" s="250"/>
      <c r="E220" s="250"/>
      <c r="F220" s="250"/>
      <c r="G220" s="106">
        <f>F221+F222+F223</f>
        <v>0</v>
      </c>
    </row>
    <row r="221" spans="1:7" ht="18" customHeight="1">
      <c r="A221" s="107" t="s">
        <v>344</v>
      </c>
      <c r="B221" s="251" t="s">
        <v>345</v>
      </c>
      <c r="C221" s="85" t="s">
        <v>1</v>
      </c>
      <c r="D221" s="86">
        <v>0</v>
      </c>
      <c r="E221" s="87">
        <v>0</v>
      </c>
      <c r="F221" s="88">
        <f>D221*E221</f>
        <v>0</v>
      </c>
      <c r="G221" s="278"/>
    </row>
    <row r="222" spans="1:7" ht="18" customHeight="1">
      <c r="A222" s="107" t="s">
        <v>346</v>
      </c>
      <c r="B222" s="251" t="s">
        <v>347</v>
      </c>
      <c r="C222" s="85" t="s">
        <v>1</v>
      </c>
      <c r="D222" s="86">
        <v>0</v>
      </c>
      <c r="E222" s="87">
        <v>0</v>
      </c>
      <c r="F222" s="88">
        <f>D222*E222</f>
        <v>0</v>
      </c>
      <c r="G222" s="278"/>
    </row>
    <row r="223" spans="1:7" ht="18" customHeight="1">
      <c r="A223" s="107" t="s">
        <v>348</v>
      </c>
      <c r="B223" s="251" t="s">
        <v>349</v>
      </c>
      <c r="C223" s="85" t="s">
        <v>1</v>
      </c>
      <c r="D223" s="86">
        <v>0</v>
      </c>
      <c r="E223" s="87">
        <v>0</v>
      </c>
      <c r="F223" s="88">
        <f>D223*E223</f>
        <v>0</v>
      </c>
      <c r="G223" s="278"/>
    </row>
    <row r="224" spans="1:7" ht="18" customHeight="1">
      <c r="A224" s="111" t="s">
        <v>28</v>
      </c>
      <c r="B224" s="89"/>
      <c r="C224" s="89"/>
      <c r="D224" s="89"/>
      <c r="E224" s="89"/>
      <c r="F224" s="89"/>
      <c r="G224" s="278"/>
    </row>
    <row r="225" spans="1:7" ht="18" customHeight="1">
      <c r="A225" s="279" t="s">
        <v>350</v>
      </c>
      <c r="B225" s="252" t="s">
        <v>351</v>
      </c>
      <c r="C225" s="252"/>
      <c r="D225" s="252"/>
      <c r="E225" s="252"/>
      <c r="F225" s="252"/>
      <c r="G225" s="106">
        <f>F226+F227</f>
        <v>0</v>
      </c>
    </row>
    <row r="226" spans="1:7" ht="18" customHeight="1">
      <c r="A226" s="280" t="s">
        <v>352</v>
      </c>
      <c r="B226" s="251" t="s">
        <v>353</v>
      </c>
      <c r="C226" s="85" t="s">
        <v>1</v>
      </c>
      <c r="D226" s="86">
        <v>0</v>
      </c>
      <c r="E226" s="87">
        <v>0</v>
      </c>
      <c r="F226" s="88">
        <f>D226*E226</f>
        <v>0</v>
      </c>
      <c r="G226" s="278"/>
    </row>
    <row r="227" spans="1:7" ht="18" customHeight="1">
      <c r="A227" s="280" t="s">
        <v>354</v>
      </c>
      <c r="B227" s="251" t="s">
        <v>355</v>
      </c>
      <c r="C227" s="85" t="s">
        <v>1</v>
      </c>
      <c r="D227" s="86">
        <v>0</v>
      </c>
      <c r="E227" s="87">
        <v>0</v>
      </c>
      <c r="F227" s="88">
        <f>D227*E227</f>
        <v>0</v>
      </c>
      <c r="G227" s="278"/>
    </row>
    <row r="228" spans="1:7" ht="18" customHeight="1">
      <c r="A228" s="111" t="s">
        <v>28</v>
      </c>
      <c r="B228" s="89"/>
      <c r="C228" s="89"/>
      <c r="D228" s="89"/>
      <c r="E228" s="89"/>
      <c r="F228" s="89"/>
      <c r="G228" s="278"/>
    </row>
    <row r="229" spans="1:7" ht="18" customHeight="1">
      <c r="A229" s="281" t="s">
        <v>356</v>
      </c>
      <c r="B229" s="253" t="s">
        <v>357</v>
      </c>
      <c r="C229" s="252"/>
      <c r="D229" s="252"/>
      <c r="E229" s="252"/>
      <c r="F229" s="252"/>
      <c r="G229" s="106">
        <f>F230+F231+F232+F233+F234</f>
        <v>0</v>
      </c>
    </row>
    <row r="230" spans="1:7" ht="18" customHeight="1">
      <c r="A230" s="280" t="s">
        <v>358</v>
      </c>
      <c r="B230" s="251" t="s">
        <v>359</v>
      </c>
      <c r="C230" s="85" t="s">
        <v>1</v>
      </c>
      <c r="D230" s="86">
        <v>0</v>
      </c>
      <c r="E230" s="87">
        <v>0</v>
      </c>
      <c r="F230" s="88">
        <f>D230*E230</f>
        <v>0</v>
      </c>
      <c r="G230" s="278"/>
    </row>
    <row r="231" spans="1:7" ht="18" customHeight="1">
      <c r="A231" s="280" t="s">
        <v>360</v>
      </c>
      <c r="B231" s="251" t="s">
        <v>361</v>
      </c>
      <c r="C231" s="85" t="s">
        <v>1</v>
      </c>
      <c r="D231" s="86">
        <v>0</v>
      </c>
      <c r="E231" s="87">
        <v>0</v>
      </c>
      <c r="F231" s="88">
        <f>D231*E231</f>
        <v>0</v>
      </c>
      <c r="G231" s="278"/>
    </row>
    <row r="232" spans="1:7" ht="18" customHeight="1">
      <c r="A232" s="280" t="s">
        <v>362</v>
      </c>
      <c r="B232" s="251" t="s">
        <v>363</v>
      </c>
      <c r="C232" s="85" t="s">
        <v>1</v>
      </c>
      <c r="D232" s="86">
        <v>0</v>
      </c>
      <c r="E232" s="87">
        <v>0</v>
      </c>
      <c r="F232" s="88">
        <f>D232*E232</f>
        <v>0</v>
      </c>
      <c r="G232" s="278"/>
    </row>
    <row r="233" spans="1:7" ht="18" customHeight="1">
      <c r="A233" s="280" t="s">
        <v>364</v>
      </c>
      <c r="B233" s="251" t="s">
        <v>600</v>
      </c>
      <c r="C233" s="85" t="s">
        <v>1</v>
      </c>
      <c r="D233" s="86">
        <v>0</v>
      </c>
      <c r="E233" s="87">
        <v>0</v>
      </c>
      <c r="F233" s="88">
        <f>D233*E233</f>
        <v>0</v>
      </c>
      <c r="G233" s="278"/>
    </row>
    <row r="234" spans="1:7" ht="18" customHeight="1">
      <c r="A234" s="280" t="s">
        <v>365</v>
      </c>
      <c r="B234" s="251" t="s">
        <v>601</v>
      </c>
      <c r="C234" s="85" t="s">
        <v>1</v>
      </c>
      <c r="D234" s="86">
        <v>0</v>
      </c>
      <c r="E234" s="87">
        <v>0</v>
      </c>
      <c r="F234" s="88">
        <f>D234*E234</f>
        <v>0</v>
      </c>
      <c r="G234" s="278"/>
    </row>
    <row r="235" spans="1:7" ht="18" customHeight="1">
      <c r="A235" s="111" t="s">
        <v>28</v>
      </c>
      <c r="B235" s="89"/>
      <c r="C235" s="89"/>
      <c r="D235" s="89"/>
      <c r="E235" s="89"/>
      <c r="F235" s="89"/>
      <c r="G235" s="278"/>
    </row>
    <row r="236" spans="1:7" ht="18" customHeight="1">
      <c r="A236" s="277" t="s">
        <v>366</v>
      </c>
      <c r="B236" s="252" t="s">
        <v>367</v>
      </c>
      <c r="C236" s="252"/>
      <c r="D236" s="252"/>
      <c r="E236" s="252"/>
      <c r="F236" s="252"/>
      <c r="G236" s="106">
        <f>F237+F238+F239+F240</f>
        <v>0</v>
      </c>
    </row>
    <row r="237" spans="1:7" ht="18" customHeight="1">
      <c r="A237" s="280" t="s">
        <v>368</v>
      </c>
      <c r="B237" s="251" t="s">
        <v>369</v>
      </c>
      <c r="C237" s="85" t="s">
        <v>1</v>
      </c>
      <c r="D237" s="86">
        <v>0</v>
      </c>
      <c r="E237" s="87">
        <v>0</v>
      </c>
      <c r="F237" s="88">
        <f>D237*E237</f>
        <v>0</v>
      </c>
      <c r="G237" s="278"/>
    </row>
    <row r="238" spans="1:7" ht="18" customHeight="1">
      <c r="A238" s="280" t="s">
        <v>370</v>
      </c>
      <c r="B238" s="251" t="s">
        <v>371</v>
      </c>
      <c r="C238" s="85" t="s">
        <v>1</v>
      </c>
      <c r="D238" s="86">
        <v>0</v>
      </c>
      <c r="E238" s="87">
        <v>0</v>
      </c>
      <c r="F238" s="88">
        <f>D238*E238</f>
        <v>0</v>
      </c>
      <c r="G238" s="278"/>
    </row>
    <row r="239" spans="1:7" ht="18" customHeight="1">
      <c r="A239" s="280" t="s">
        <v>372</v>
      </c>
      <c r="B239" s="251" t="s">
        <v>373</v>
      </c>
      <c r="C239" s="85" t="s">
        <v>1</v>
      </c>
      <c r="D239" s="86">
        <v>0</v>
      </c>
      <c r="E239" s="87">
        <v>0</v>
      </c>
      <c r="F239" s="88">
        <f>D239*E239</f>
        <v>0</v>
      </c>
      <c r="G239" s="278"/>
    </row>
    <row r="240" spans="1:7" ht="18" customHeight="1">
      <c r="A240" s="280" t="s">
        <v>374</v>
      </c>
      <c r="B240" s="251" t="s">
        <v>375</v>
      </c>
      <c r="C240" s="85" t="s">
        <v>1</v>
      </c>
      <c r="D240" s="86">
        <v>0</v>
      </c>
      <c r="E240" s="87">
        <v>0</v>
      </c>
      <c r="F240" s="88">
        <f>D240*E240</f>
        <v>0</v>
      </c>
      <c r="G240" s="278"/>
    </row>
    <row r="241" spans="1:7" ht="18" customHeight="1">
      <c r="A241" s="111" t="s">
        <v>28</v>
      </c>
      <c r="B241" s="89"/>
      <c r="C241" s="89"/>
      <c r="D241" s="89"/>
      <c r="E241" s="89"/>
      <c r="F241" s="89"/>
      <c r="G241" s="278"/>
    </row>
    <row r="242" spans="1:7" ht="18" customHeight="1">
      <c r="A242" s="281" t="s">
        <v>376</v>
      </c>
      <c r="B242" s="252" t="s">
        <v>549</v>
      </c>
      <c r="C242" s="252"/>
      <c r="D242" s="252"/>
      <c r="E242" s="252"/>
      <c r="F242" s="252"/>
      <c r="G242" s="106">
        <f>F243+F244+F245+F246</f>
        <v>0</v>
      </c>
    </row>
    <row r="243" spans="1:7" ht="18" customHeight="1">
      <c r="A243" s="280" t="s">
        <v>377</v>
      </c>
      <c r="B243" s="251" t="s">
        <v>378</v>
      </c>
      <c r="C243" s="85" t="s">
        <v>1</v>
      </c>
      <c r="D243" s="86">
        <v>0</v>
      </c>
      <c r="E243" s="87">
        <v>0</v>
      </c>
      <c r="F243" s="88">
        <f>D243*E243</f>
        <v>0</v>
      </c>
      <c r="G243" s="278"/>
    </row>
    <row r="244" spans="1:7" ht="18" customHeight="1">
      <c r="A244" s="280" t="s">
        <v>379</v>
      </c>
      <c r="B244" s="251" t="s">
        <v>380</v>
      </c>
      <c r="C244" s="85" t="s">
        <v>1</v>
      </c>
      <c r="D244" s="86">
        <v>0</v>
      </c>
      <c r="E244" s="87">
        <v>0</v>
      </c>
      <c r="F244" s="88">
        <f t="shared" ref="F244:F249" si="12">D244*E244</f>
        <v>0</v>
      </c>
      <c r="G244" s="278"/>
    </row>
    <row r="245" spans="1:7" ht="18" customHeight="1">
      <c r="A245" s="280" t="s">
        <v>381</v>
      </c>
      <c r="B245" s="251" t="s">
        <v>382</v>
      </c>
      <c r="C245" s="85" t="s">
        <v>1</v>
      </c>
      <c r="D245" s="86">
        <v>0</v>
      </c>
      <c r="E245" s="87">
        <v>0</v>
      </c>
      <c r="F245" s="88">
        <f t="shared" si="12"/>
        <v>0</v>
      </c>
      <c r="G245" s="278"/>
    </row>
    <row r="246" spans="1:7" ht="18" customHeight="1">
      <c r="A246" s="280" t="s">
        <v>383</v>
      </c>
      <c r="B246" s="251" t="s">
        <v>384</v>
      </c>
      <c r="C246" s="85" t="s">
        <v>1</v>
      </c>
      <c r="D246" s="86">
        <v>0</v>
      </c>
      <c r="E246" s="87">
        <v>0</v>
      </c>
      <c r="F246" s="88">
        <f t="shared" si="12"/>
        <v>0</v>
      </c>
      <c r="G246" s="278"/>
    </row>
    <row r="247" spans="1:7" ht="18" customHeight="1">
      <c r="A247" s="281" t="s">
        <v>385</v>
      </c>
      <c r="B247" s="252" t="s">
        <v>386</v>
      </c>
      <c r="C247" s="252"/>
      <c r="D247" s="252"/>
      <c r="E247" s="252"/>
      <c r="F247" s="252"/>
      <c r="G247" s="305">
        <f>F248+F249</f>
        <v>0</v>
      </c>
    </row>
    <row r="248" spans="1:7" ht="18" customHeight="1">
      <c r="A248" s="280" t="s">
        <v>387</v>
      </c>
      <c r="B248" s="251" t="s">
        <v>388</v>
      </c>
      <c r="C248" s="85" t="s">
        <v>1</v>
      </c>
      <c r="D248" s="86">
        <v>0</v>
      </c>
      <c r="E248" s="87">
        <v>0</v>
      </c>
      <c r="F248" s="88">
        <f t="shared" si="12"/>
        <v>0</v>
      </c>
      <c r="G248" s="278"/>
    </row>
    <row r="249" spans="1:7" ht="18" customHeight="1">
      <c r="A249" s="280" t="s">
        <v>389</v>
      </c>
      <c r="B249" s="251" t="s">
        <v>390</v>
      </c>
      <c r="C249" s="85" t="s">
        <v>1</v>
      </c>
      <c r="D249" s="86">
        <v>0</v>
      </c>
      <c r="E249" s="87">
        <v>0</v>
      </c>
      <c r="F249" s="88">
        <f t="shared" si="12"/>
        <v>0</v>
      </c>
      <c r="G249" s="278"/>
    </row>
    <row r="250" spans="1:7" ht="18" customHeight="1">
      <c r="A250" s="111" t="s">
        <v>28</v>
      </c>
      <c r="B250" s="90"/>
      <c r="C250" s="90"/>
      <c r="D250" s="90"/>
      <c r="E250" s="90"/>
      <c r="F250" s="90"/>
      <c r="G250" s="278"/>
    </row>
    <row r="251" spans="1:7" ht="18" customHeight="1">
      <c r="A251" s="282"/>
      <c r="B251" s="101" t="s">
        <v>391</v>
      </c>
      <c r="C251" s="101"/>
      <c r="D251" s="101"/>
      <c r="E251" s="101"/>
      <c r="F251" s="101"/>
      <c r="G251" s="106">
        <f>G242+G236+G229+G225+G220+G208+G204+G200+G192+G182+G177+G159+G144+G137+G132+G128+G119+G247</f>
        <v>0</v>
      </c>
    </row>
    <row r="252" spans="1:7" ht="18" customHeight="1">
      <c r="A252" s="282"/>
      <c r="B252" s="101" t="s">
        <v>54</v>
      </c>
      <c r="C252" s="101"/>
      <c r="D252" s="101"/>
      <c r="E252" s="101"/>
      <c r="F252" s="101"/>
      <c r="G252" s="106">
        <f>+G251*0.05</f>
        <v>0</v>
      </c>
    </row>
    <row r="253" spans="1:7" ht="18" customHeight="1">
      <c r="A253" s="282"/>
      <c r="B253" s="101" t="s">
        <v>392</v>
      </c>
      <c r="C253" s="101"/>
      <c r="D253" s="101"/>
      <c r="E253" s="101"/>
      <c r="F253" s="101"/>
      <c r="G253" s="106">
        <f>G251+G252</f>
        <v>0</v>
      </c>
    </row>
    <row r="254" spans="1:7" ht="18" customHeight="1">
      <c r="A254" s="282"/>
      <c r="B254" s="101" t="s">
        <v>545</v>
      </c>
      <c r="C254" s="101"/>
      <c r="D254" s="101"/>
      <c r="E254" s="101"/>
      <c r="F254" s="101"/>
      <c r="G254" s="106">
        <f>+G253*0.12</f>
        <v>0</v>
      </c>
    </row>
    <row r="255" spans="1:7" ht="18" customHeight="1">
      <c r="A255" s="282"/>
      <c r="B255" s="254" t="s">
        <v>393</v>
      </c>
      <c r="C255" s="254"/>
      <c r="D255" s="254"/>
      <c r="E255" s="254"/>
      <c r="F255" s="254"/>
      <c r="G255" s="283">
        <f>G253+G254</f>
        <v>0</v>
      </c>
    </row>
    <row r="256" spans="1:7" ht="18" customHeight="1">
      <c r="A256" s="270">
        <v>5</v>
      </c>
      <c r="B256" s="240" t="s">
        <v>394</v>
      </c>
      <c r="C256" s="241"/>
      <c r="D256" s="240"/>
      <c r="E256" s="240"/>
      <c r="F256" s="240"/>
      <c r="G256" s="271"/>
    </row>
    <row r="257" spans="1:7" ht="18" customHeight="1">
      <c r="A257" s="279" t="s">
        <v>395</v>
      </c>
      <c r="B257" s="255" t="s">
        <v>396</v>
      </c>
      <c r="C257" s="256"/>
      <c r="D257" s="256"/>
      <c r="E257" s="257"/>
      <c r="F257" s="258"/>
      <c r="G257" s="106">
        <f>F258+F259+F260+F261</f>
        <v>0</v>
      </c>
    </row>
    <row r="258" spans="1:7" ht="18" customHeight="1">
      <c r="A258" s="107" t="s">
        <v>397</v>
      </c>
      <c r="B258" s="95" t="s">
        <v>398</v>
      </c>
      <c r="C258" s="85" t="s">
        <v>1</v>
      </c>
      <c r="D258" s="86">
        <v>0</v>
      </c>
      <c r="E258" s="87">
        <v>0</v>
      </c>
      <c r="F258" s="88">
        <f>D258*E258</f>
        <v>0</v>
      </c>
      <c r="G258" s="110"/>
    </row>
    <row r="259" spans="1:7" ht="18" customHeight="1">
      <c r="A259" s="107" t="s">
        <v>399</v>
      </c>
      <c r="B259" s="84" t="s">
        <v>400</v>
      </c>
      <c r="C259" s="85" t="s">
        <v>1</v>
      </c>
      <c r="D259" s="86">
        <v>0</v>
      </c>
      <c r="E259" s="87">
        <v>0</v>
      </c>
      <c r="F259" s="88">
        <f>D259*E259</f>
        <v>0</v>
      </c>
      <c r="G259" s="110"/>
    </row>
    <row r="260" spans="1:7" ht="18" customHeight="1">
      <c r="A260" s="107" t="s">
        <v>401</v>
      </c>
      <c r="B260" s="84" t="s">
        <v>402</v>
      </c>
      <c r="C260" s="85" t="s">
        <v>1</v>
      </c>
      <c r="D260" s="86">
        <v>0</v>
      </c>
      <c r="E260" s="87">
        <v>0</v>
      </c>
      <c r="F260" s="88">
        <f>D260*E260</f>
        <v>0</v>
      </c>
      <c r="G260" s="110"/>
    </row>
    <row r="261" spans="1:7" ht="18" customHeight="1">
      <c r="A261" s="107" t="s">
        <v>403</v>
      </c>
      <c r="B261" s="84" t="s">
        <v>404</v>
      </c>
      <c r="C261" s="85" t="s">
        <v>1</v>
      </c>
      <c r="D261" s="86">
        <v>0</v>
      </c>
      <c r="E261" s="87">
        <v>0</v>
      </c>
      <c r="F261" s="88">
        <f>D261*E261</f>
        <v>0</v>
      </c>
      <c r="G261" s="110"/>
    </row>
    <row r="262" spans="1:7" ht="18" customHeight="1">
      <c r="A262" s="109" t="s">
        <v>28</v>
      </c>
      <c r="B262" s="90"/>
      <c r="C262" s="90"/>
      <c r="D262" s="90"/>
      <c r="E262" s="90"/>
      <c r="F262" s="90"/>
      <c r="G262" s="110"/>
    </row>
    <row r="263" spans="1:7" ht="18" customHeight="1">
      <c r="A263" s="105" t="s">
        <v>405</v>
      </c>
      <c r="B263" s="259" t="s">
        <v>406</v>
      </c>
      <c r="C263" s="259"/>
      <c r="D263" s="259"/>
      <c r="E263" s="259"/>
      <c r="F263" s="259"/>
      <c r="G263" s="106">
        <f>F264+F265+F266+F267+F268</f>
        <v>0</v>
      </c>
    </row>
    <row r="264" spans="1:7" ht="18" customHeight="1">
      <c r="A264" s="107" t="s">
        <v>407</v>
      </c>
      <c r="B264" s="84" t="s">
        <v>408</v>
      </c>
      <c r="C264" s="85" t="s">
        <v>1</v>
      </c>
      <c r="D264" s="86">
        <v>0</v>
      </c>
      <c r="E264" s="87">
        <v>0</v>
      </c>
      <c r="F264" s="88">
        <f>D264*E264</f>
        <v>0</v>
      </c>
      <c r="G264" s="110"/>
    </row>
    <row r="265" spans="1:7" ht="18" customHeight="1">
      <c r="A265" s="107" t="s">
        <v>409</v>
      </c>
      <c r="B265" s="95" t="s">
        <v>410</v>
      </c>
      <c r="C265" s="85" t="s">
        <v>1</v>
      </c>
      <c r="D265" s="86">
        <v>0</v>
      </c>
      <c r="E265" s="87">
        <v>0</v>
      </c>
      <c r="F265" s="88">
        <f>D265*E265</f>
        <v>0</v>
      </c>
      <c r="G265" s="110"/>
    </row>
    <row r="266" spans="1:7" ht="18" customHeight="1">
      <c r="A266" s="107" t="s">
        <v>411</v>
      </c>
      <c r="B266" s="95" t="s">
        <v>412</v>
      </c>
      <c r="C266" s="85" t="s">
        <v>1</v>
      </c>
      <c r="D266" s="86">
        <v>0</v>
      </c>
      <c r="E266" s="87">
        <v>0</v>
      </c>
      <c r="F266" s="88">
        <f>D266*E266</f>
        <v>0</v>
      </c>
      <c r="G266" s="110"/>
    </row>
    <row r="267" spans="1:7" ht="18" customHeight="1">
      <c r="A267" s="107" t="s">
        <v>413</v>
      </c>
      <c r="B267" s="95" t="s">
        <v>414</v>
      </c>
      <c r="C267" s="85" t="s">
        <v>1</v>
      </c>
      <c r="D267" s="86">
        <v>0</v>
      </c>
      <c r="E267" s="87">
        <v>0</v>
      </c>
      <c r="F267" s="88">
        <f>D267*E267</f>
        <v>0</v>
      </c>
      <c r="G267" s="284"/>
    </row>
    <row r="268" spans="1:7" ht="18" customHeight="1">
      <c r="A268" s="107" t="s">
        <v>415</v>
      </c>
      <c r="B268" s="95" t="s">
        <v>416</v>
      </c>
      <c r="C268" s="85" t="s">
        <v>1</v>
      </c>
      <c r="D268" s="86">
        <v>0</v>
      </c>
      <c r="E268" s="87">
        <v>0</v>
      </c>
      <c r="F268" s="88">
        <f>D268*E268</f>
        <v>0</v>
      </c>
      <c r="G268" s="110"/>
    </row>
    <row r="269" spans="1:7" ht="18" customHeight="1">
      <c r="A269" s="109" t="s">
        <v>28</v>
      </c>
      <c r="B269" s="90"/>
      <c r="C269" s="90"/>
      <c r="D269" s="90"/>
      <c r="E269" s="90"/>
      <c r="F269" s="90"/>
      <c r="G269" s="110"/>
    </row>
    <row r="270" spans="1:7" ht="18" customHeight="1">
      <c r="A270" s="105" t="s">
        <v>417</v>
      </c>
      <c r="B270" s="259" t="s">
        <v>418</v>
      </c>
      <c r="C270" s="259"/>
      <c r="D270" s="259"/>
      <c r="E270" s="259"/>
      <c r="F270" s="259"/>
      <c r="G270" s="106">
        <f>F271+F272+F273+F274+F275+F276+F277+F278+F279</f>
        <v>0</v>
      </c>
    </row>
    <row r="271" spans="1:7" ht="18" customHeight="1">
      <c r="A271" s="107" t="s">
        <v>419</v>
      </c>
      <c r="B271" s="84" t="s">
        <v>420</v>
      </c>
      <c r="C271" s="85" t="s">
        <v>1</v>
      </c>
      <c r="D271" s="86">
        <v>0</v>
      </c>
      <c r="E271" s="87">
        <v>0</v>
      </c>
      <c r="F271" s="88">
        <f t="shared" ref="F271:F279" si="13">D271*E271</f>
        <v>0</v>
      </c>
      <c r="G271" s="110"/>
    </row>
    <row r="272" spans="1:7" ht="18" customHeight="1">
      <c r="A272" s="107" t="s">
        <v>421</v>
      </c>
      <c r="B272" s="84" t="s">
        <v>422</v>
      </c>
      <c r="C272" s="85" t="s">
        <v>1</v>
      </c>
      <c r="D272" s="86">
        <v>0</v>
      </c>
      <c r="E272" s="87">
        <v>0</v>
      </c>
      <c r="F272" s="88">
        <f t="shared" si="13"/>
        <v>0</v>
      </c>
      <c r="G272" s="110"/>
    </row>
    <row r="273" spans="1:7" ht="18" customHeight="1">
      <c r="A273" s="107" t="s">
        <v>423</v>
      </c>
      <c r="B273" s="84" t="s">
        <v>424</v>
      </c>
      <c r="C273" s="85" t="s">
        <v>1</v>
      </c>
      <c r="D273" s="86">
        <v>0</v>
      </c>
      <c r="E273" s="87">
        <v>0</v>
      </c>
      <c r="F273" s="88">
        <f t="shared" si="13"/>
        <v>0</v>
      </c>
      <c r="G273" s="110"/>
    </row>
    <row r="274" spans="1:7" ht="18" customHeight="1">
      <c r="A274" s="107" t="s">
        <v>425</v>
      </c>
      <c r="B274" s="84" t="s">
        <v>426</v>
      </c>
      <c r="C274" s="85" t="s">
        <v>1</v>
      </c>
      <c r="D274" s="86">
        <v>0</v>
      </c>
      <c r="E274" s="87">
        <v>0</v>
      </c>
      <c r="F274" s="88">
        <f t="shared" si="13"/>
        <v>0</v>
      </c>
      <c r="G274" s="110"/>
    </row>
    <row r="275" spans="1:7" ht="18" customHeight="1">
      <c r="A275" s="107" t="s">
        <v>427</v>
      </c>
      <c r="B275" s="84" t="s">
        <v>428</v>
      </c>
      <c r="C275" s="85" t="s">
        <v>1</v>
      </c>
      <c r="D275" s="86">
        <v>0</v>
      </c>
      <c r="E275" s="87">
        <v>0</v>
      </c>
      <c r="F275" s="88">
        <f t="shared" si="13"/>
        <v>0</v>
      </c>
      <c r="G275" s="110"/>
    </row>
    <row r="276" spans="1:7" ht="18" customHeight="1">
      <c r="A276" s="107" t="s">
        <v>429</v>
      </c>
      <c r="B276" s="84" t="s">
        <v>430</v>
      </c>
      <c r="C276" s="85" t="s">
        <v>1</v>
      </c>
      <c r="D276" s="86">
        <v>0</v>
      </c>
      <c r="E276" s="87">
        <v>0</v>
      </c>
      <c r="F276" s="88">
        <f t="shared" si="13"/>
        <v>0</v>
      </c>
      <c r="G276" s="110"/>
    </row>
    <row r="277" spans="1:7" ht="18" customHeight="1">
      <c r="A277" s="107" t="s">
        <v>431</v>
      </c>
      <c r="B277" s="95" t="s">
        <v>432</v>
      </c>
      <c r="C277" s="85" t="s">
        <v>1</v>
      </c>
      <c r="D277" s="86">
        <v>0</v>
      </c>
      <c r="E277" s="87">
        <v>0</v>
      </c>
      <c r="F277" s="88">
        <f t="shared" si="13"/>
        <v>0</v>
      </c>
      <c r="G277" s="110"/>
    </row>
    <row r="278" spans="1:7" ht="18" customHeight="1">
      <c r="A278" s="107" t="s">
        <v>433</v>
      </c>
      <c r="B278" s="95" t="s">
        <v>434</v>
      </c>
      <c r="C278" s="85" t="s">
        <v>1</v>
      </c>
      <c r="D278" s="86">
        <v>0</v>
      </c>
      <c r="E278" s="87">
        <v>0</v>
      </c>
      <c r="F278" s="88">
        <f t="shared" si="13"/>
        <v>0</v>
      </c>
      <c r="G278" s="110"/>
    </row>
    <row r="279" spans="1:7" ht="18" customHeight="1">
      <c r="A279" s="107" t="s">
        <v>435</v>
      </c>
      <c r="B279" s="95" t="s">
        <v>436</v>
      </c>
      <c r="C279" s="85" t="s">
        <v>1</v>
      </c>
      <c r="D279" s="86">
        <v>0</v>
      </c>
      <c r="E279" s="87">
        <v>0</v>
      </c>
      <c r="F279" s="88">
        <f t="shared" si="13"/>
        <v>0</v>
      </c>
      <c r="G279" s="110"/>
    </row>
    <row r="280" spans="1:7" ht="18" customHeight="1">
      <c r="A280" s="109" t="s">
        <v>28</v>
      </c>
      <c r="B280" s="90"/>
      <c r="C280" s="90"/>
      <c r="D280" s="90"/>
      <c r="E280" s="90"/>
      <c r="F280" s="90"/>
      <c r="G280" s="110"/>
    </row>
    <row r="281" spans="1:7" ht="18" customHeight="1">
      <c r="A281" s="105" t="s">
        <v>437</v>
      </c>
      <c r="B281" s="259" t="s">
        <v>438</v>
      </c>
      <c r="C281" s="259"/>
      <c r="D281" s="259"/>
      <c r="E281" s="259"/>
      <c r="F281" s="259"/>
      <c r="G281" s="106">
        <f>F282+F283+F284+F285+F286+F287</f>
        <v>0</v>
      </c>
    </row>
    <row r="282" spans="1:7" ht="18" customHeight="1">
      <c r="A282" s="107" t="s">
        <v>439</v>
      </c>
      <c r="B282" s="95" t="s">
        <v>440</v>
      </c>
      <c r="C282" s="85" t="s">
        <v>1</v>
      </c>
      <c r="D282" s="86">
        <v>0</v>
      </c>
      <c r="E282" s="87">
        <v>0</v>
      </c>
      <c r="F282" s="88">
        <f t="shared" ref="F282:F287" si="14">D282*E282</f>
        <v>0</v>
      </c>
      <c r="G282" s="110"/>
    </row>
    <row r="283" spans="1:7" ht="18" customHeight="1">
      <c r="A283" s="107" t="s">
        <v>441</v>
      </c>
      <c r="B283" s="95" t="s">
        <v>442</v>
      </c>
      <c r="C283" s="85" t="s">
        <v>1</v>
      </c>
      <c r="D283" s="86">
        <v>0</v>
      </c>
      <c r="E283" s="87">
        <v>0</v>
      </c>
      <c r="F283" s="88">
        <f t="shared" si="14"/>
        <v>0</v>
      </c>
      <c r="G283" s="110"/>
    </row>
    <row r="284" spans="1:7" ht="18" customHeight="1">
      <c r="A284" s="107" t="s">
        <v>443</v>
      </c>
      <c r="B284" s="95" t="s">
        <v>444</v>
      </c>
      <c r="C284" s="85" t="s">
        <v>1</v>
      </c>
      <c r="D284" s="86">
        <v>0</v>
      </c>
      <c r="E284" s="87">
        <v>0</v>
      </c>
      <c r="F284" s="88">
        <f t="shared" si="14"/>
        <v>0</v>
      </c>
      <c r="G284" s="110"/>
    </row>
    <row r="285" spans="1:7" ht="18" customHeight="1">
      <c r="A285" s="107" t="s">
        <v>445</v>
      </c>
      <c r="B285" s="95" t="s">
        <v>446</v>
      </c>
      <c r="C285" s="85" t="s">
        <v>1</v>
      </c>
      <c r="D285" s="86">
        <v>0</v>
      </c>
      <c r="E285" s="87">
        <v>0</v>
      </c>
      <c r="F285" s="88">
        <f t="shared" si="14"/>
        <v>0</v>
      </c>
      <c r="G285" s="110"/>
    </row>
    <row r="286" spans="1:7" ht="18" customHeight="1">
      <c r="A286" s="107" t="s">
        <v>447</v>
      </c>
      <c r="B286" s="95" t="s">
        <v>448</v>
      </c>
      <c r="C286" s="85" t="s">
        <v>1</v>
      </c>
      <c r="D286" s="86">
        <v>0</v>
      </c>
      <c r="E286" s="87">
        <v>0</v>
      </c>
      <c r="F286" s="88">
        <f t="shared" si="14"/>
        <v>0</v>
      </c>
      <c r="G286" s="110"/>
    </row>
    <row r="287" spans="1:7" ht="18" customHeight="1">
      <c r="A287" s="107" t="s">
        <v>449</v>
      </c>
      <c r="B287" s="95" t="s">
        <v>450</v>
      </c>
      <c r="C287" s="85" t="s">
        <v>1</v>
      </c>
      <c r="D287" s="86">
        <v>0</v>
      </c>
      <c r="E287" s="87">
        <v>0</v>
      </c>
      <c r="F287" s="88">
        <f t="shared" si="14"/>
        <v>0</v>
      </c>
      <c r="G287" s="110"/>
    </row>
    <row r="288" spans="1:7" ht="18" customHeight="1">
      <c r="A288" s="111" t="s">
        <v>28</v>
      </c>
      <c r="B288" s="89"/>
      <c r="C288" s="89"/>
      <c r="D288" s="89"/>
      <c r="E288" s="89"/>
      <c r="F288" s="89"/>
      <c r="G288" s="110"/>
    </row>
    <row r="289" spans="1:7" ht="18" customHeight="1">
      <c r="A289" s="279" t="s">
        <v>451</v>
      </c>
      <c r="B289" s="100" t="s">
        <v>452</v>
      </c>
      <c r="C289" s="99"/>
      <c r="D289" s="99"/>
      <c r="E289" s="54"/>
      <c r="F289" s="55"/>
      <c r="G289" s="106">
        <f>F290+F291+F292+F293+F294+F295</f>
        <v>0</v>
      </c>
    </row>
    <row r="290" spans="1:7" ht="18" customHeight="1">
      <c r="A290" s="107" t="s">
        <v>453</v>
      </c>
      <c r="B290" s="84" t="s">
        <v>454</v>
      </c>
      <c r="C290" s="85" t="s">
        <v>1</v>
      </c>
      <c r="D290" s="86">
        <v>0</v>
      </c>
      <c r="E290" s="87">
        <v>0</v>
      </c>
      <c r="F290" s="88">
        <f t="shared" ref="F290:F295" si="15">D290*E290</f>
        <v>0</v>
      </c>
      <c r="G290" s="108"/>
    </row>
    <row r="291" spans="1:7" ht="18" customHeight="1">
      <c r="A291" s="107" t="s">
        <v>455</v>
      </c>
      <c r="B291" s="84" t="s">
        <v>456</v>
      </c>
      <c r="C291" s="85" t="s">
        <v>1</v>
      </c>
      <c r="D291" s="86">
        <v>0</v>
      </c>
      <c r="E291" s="87">
        <v>0</v>
      </c>
      <c r="F291" s="88">
        <f t="shared" si="15"/>
        <v>0</v>
      </c>
      <c r="G291" s="108"/>
    </row>
    <row r="292" spans="1:7" ht="18" customHeight="1">
      <c r="A292" s="107" t="s">
        <v>457</v>
      </c>
      <c r="B292" s="84" t="s">
        <v>458</v>
      </c>
      <c r="C292" s="85" t="s">
        <v>1</v>
      </c>
      <c r="D292" s="86">
        <v>0</v>
      </c>
      <c r="E292" s="87">
        <v>0</v>
      </c>
      <c r="F292" s="88">
        <f t="shared" si="15"/>
        <v>0</v>
      </c>
      <c r="G292" s="108"/>
    </row>
    <row r="293" spans="1:7" ht="18" customHeight="1">
      <c r="A293" s="107" t="s">
        <v>459</v>
      </c>
      <c r="B293" s="84" t="s">
        <v>460</v>
      </c>
      <c r="C293" s="85" t="s">
        <v>1</v>
      </c>
      <c r="D293" s="86">
        <v>0</v>
      </c>
      <c r="E293" s="87">
        <v>0</v>
      </c>
      <c r="F293" s="88">
        <f t="shared" si="15"/>
        <v>0</v>
      </c>
      <c r="G293" s="108"/>
    </row>
    <row r="294" spans="1:7" ht="18" customHeight="1">
      <c r="A294" s="107" t="s">
        <v>461</v>
      </c>
      <c r="B294" s="84" t="s">
        <v>462</v>
      </c>
      <c r="C294" s="85" t="s">
        <v>1</v>
      </c>
      <c r="D294" s="86">
        <v>0</v>
      </c>
      <c r="E294" s="87">
        <v>0</v>
      </c>
      <c r="F294" s="88">
        <f t="shared" si="15"/>
        <v>0</v>
      </c>
      <c r="G294" s="108"/>
    </row>
    <row r="295" spans="1:7" ht="18" customHeight="1">
      <c r="A295" s="107" t="s">
        <v>463</v>
      </c>
      <c r="B295" s="84" t="s">
        <v>464</v>
      </c>
      <c r="C295" s="85" t="s">
        <v>1</v>
      </c>
      <c r="D295" s="86">
        <v>0</v>
      </c>
      <c r="E295" s="87">
        <v>0</v>
      </c>
      <c r="F295" s="88">
        <f t="shared" si="15"/>
        <v>0</v>
      </c>
      <c r="G295" s="108"/>
    </row>
    <row r="296" spans="1:7" ht="18" customHeight="1">
      <c r="A296" s="111" t="s">
        <v>28</v>
      </c>
      <c r="B296" s="89"/>
      <c r="C296" s="89"/>
      <c r="D296" s="89"/>
      <c r="E296" s="89"/>
      <c r="F296" s="89"/>
      <c r="G296" s="108"/>
    </row>
    <row r="297" spans="1:7" ht="18" customHeight="1">
      <c r="A297" s="279" t="s">
        <v>465</v>
      </c>
      <c r="B297" s="100" t="s">
        <v>466</v>
      </c>
      <c r="C297" s="99"/>
      <c r="D297" s="99"/>
      <c r="E297" s="54"/>
      <c r="F297" s="55"/>
      <c r="G297" s="106">
        <f>F298+F299+F300+F301</f>
        <v>0</v>
      </c>
    </row>
    <row r="298" spans="1:7" ht="18" customHeight="1">
      <c r="A298" s="107" t="s">
        <v>467</v>
      </c>
      <c r="B298" s="95" t="s">
        <v>468</v>
      </c>
      <c r="C298" s="85" t="s">
        <v>1</v>
      </c>
      <c r="D298" s="86">
        <v>0</v>
      </c>
      <c r="E298" s="87">
        <v>0</v>
      </c>
      <c r="F298" s="88">
        <f>D298*E298</f>
        <v>0</v>
      </c>
      <c r="G298" s="285"/>
    </row>
    <row r="299" spans="1:7" ht="24.95" customHeight="1">
      <c r="A299" s="107" t="s">
        <v>469</v>
      </c>
      <c r="B299" s="95" t="s">
        <v>470</v>
      </c>
      <c r="C299" s="85" t="s">
        <v>1</v>
      </c>
      <c r="D299" s="86">
        <v>0</v>
      </c>
      <c r="E299" s="87">
        <v>0</v>
      </c>
      <c r="F299" s="88">
        <f>D299*E299</f>
        <v>0</v>
      </c>
      <c r="G299" s="285"/>
    </row>
    <row r="300" spans="1:7" ht="18" customHeight="1">
      <c r="A300" s="107" t="s">
        <v>471</v>
      </c>
      <c r="B300" s="84" t="s">
        <v>472</v>
      </c>
      <c r="C300" s="85" t="s">
        <v>1</v>
      </c>
      <c r="D300" s="86">
        <v>0</v>
      </c>
      <c r="E300" s="87">
        <v>0</v>
      </c>
      <c r="F300" s="88">
        <f>D300*E300</f>
        <v>0</v>
      </c>
      <c r="G300" s="285"/>
    </row>
    <row r="301" spans="1:7" ht="18" customHeight="1">
      <c r="A301" s="107" t="s">
        <v>473</v>
      </c>
      <c r="B301" s="84" t="s">
        <v>474</v>
      </c>
      <c r="C301" s="85" t="s">
        <v>1</v>
      </c>
      <c r="D301" s="86">
        <v>0</v>
      </c>
      <c r="E301" s="87">
        <v>0</v>
      </c>
      <c r="F301" s="88">
        <f>D301*E301</f>
        <v>0</v>
      </c>
      <c r="G301" s="272"/>
    </row>
    <row r="302" spans="1:7" ht="18" customHeight="1">
      <c r="A302" s="111" t="s">
        <v>28</v>
      </c>
      <c r="B302" s="89"/>
      <c r="C302" s="89"/>
      <c r="D302" s="89"/>
      <c r="E302" s="89"/>
      <c r="F302" s="89"/>
      <c r="G302" s="272"/>
    </row>
    <row r="303" spans="1:7" ht="18" customHeight="1">
      <c r="A303" s="279" t="s">
        <v>475</v>
      </c>
      <c r="B303" s="100" t="s">
        <v>476</v>
      </c>
      <c r="C303" s="260"/>
      <c r="D303" s="260"/>
      <c r="E303" s="52"/>
      <c r="F303" s="53"/>
      <c r="G303" s="106">
        <f>F304</f>
        <v>0</v>
      </c>
    </row>
    <row r="304" spans="1:7" ht="18" customHeight="1">
      <c r="A304" s="107" t="s">
        <v>477</v>
      </c>
      <c r="B304" s="84" t="s">
        <v>478</v>
      </c>
      <c r="C304" s="85" t="s">
        <v>1</v>
      </c>
      <c r="D304" s="86">
        <v>0</v>
      </c>
      <c r="E304" s="87">
        <v>0</v>
      </c>
      <c r="F304" s="88">
        <f>D304*E304</f>
        <v>0</v>
      </c>
      <c r="G304" s="272"/>
    </row>
    <row r="305" spans="1:13" ht="18" customHeight="1">
      <c r="A305" s="111" t="s">
        <v>28</v>
      </c>
      <c r="B305" s="89"/>
      <c r="C305" s="89"/>
      <c r="D305" s="89"/>
      <c r="E305" s="89"/>
      <c r="F305" s="89"/>
      <c r="G305" s="272"/>
    </row>
    <row r="306" spans="1:13" ht="18" customHeight="1">
      <c r="A306" s="279" t="s">
        <v>479</v>
      </c>
      <c r="B306" s="100" t="s">
        <v>105</v>
      </c>
      <c r="C306" s="99"/>
      <c r="D306" s="99"/>
      <c r="E306" s="54"/>
      <c r="F306" s="55"/>
      <c r="G306" s="106">
        <f>F307+F308+F309+F310</f>
        <v>0</v>
      </c>
    </row>
    <row r="307" spans="1:13" ht="18" customHeight="1">
      <c r="A307" s="107" t="s">
        <v>480</v>
      </c>
      <c r="B307" s="95" t="s">
        <v>481</v>
      </c>
      <c r="C307" s="85" t="s">
        <v>1</v>
      </c>
      <c r="D307" s="86">
        <v>0</v>
      </c>
      <c r="E307" s="87">
        <v>0</v>
      </c>
      <c r="F307" s="88">
        <f>D307*E307</f>
        <v>0</v>
      </c>
      <c r="G307" s="110"/>
    </row>
    <row r="308" spans="1:13" ht="18" customHeight="1">
      <c r="A308" s="107" t="s">
        <v>482</v>
      </c>
      <c r="B308" s="84" t="s">
        <v>483</v>
      </c>
      <c r="C308" s="85" t="s">
        <v>1</v>
      </c>
      <c r="D308" s="86">
        <v>0</v>
      </c>
      <c r="E308" s="87">
        <v>0</v>
      </c>
      <c r="F308" s="88">
        <f>D308*E308</f>
        <v>0</v>
      </c>
      <c r="G308" s="108"/>
    </row>
    <row r="309" spans="1:13" ht="18" customHeight="1">
      <c r="A309" s="107" t="s">
        <v>484</v>
      </c>
      <c r="B309" s="95" t="s">
        <v>485</v>
      </c>
      <c r="C309" s="85" t="s">
        <v>1</v>
      </c>
      <c r="D309" s="86">
        <v>0</v>
      </c>
      <c r="E309" s="87">
        <v>0</v>
      </c>
      <c r="F309" s="88">
        <f>D309*E309</f>
        <v>0</v>
      </c>
      <c r="G309" s="110"/>
    </row>
    <row r="310" spans="1:13" ht="18" customHeight="1">
      <c r="A310" s="107" t="s">
        <v>486</v>
      </c>
      <c r="B310" s="84" t="s">
        <v>115</v>
      </c>
      <c r="C310" s="85" t="s">
        <v>1</v>
      </c>
      <c r="D310" s="86">
        <v>0</v>
      </c>
      <c r="E310" s="87">
        <v>0</v>
      </c>
      <c r="F310" s="88">
        <f>D310*E310</f>
        <v>0</v>
      </c>
      <c r="G310" s="110"/>
    </row>
    <row r="311" spans="1:13" ht="18" customHeight="1">
      <c r="A311" s="111" t="s">
        <v>28</v>
      </c>
      <c r="B311" s="90"/>
      <c r="C311" s="90"/>
      <c r="D311" s="90"/>
      <c r="E311" s="90"/>
      <c r="F311" s="90"/>
      <c r="G311" s="108"/>
    </row>
    <row r="312" spans="1:13" ht="18" customHeight="1">
      <c r="A312" s="286"/>
      <c r="B312" s="101" t="s">
        <v>487</v>
      </c>
      <c r="C312" s="101"/>
      <c r="D312" s="101"/>
      <c r="E312" s="101"/>
      <c r="F312" s="101"/>
      <c r="G312" s="106">
        <f>G306+G303+G297+G289+G281+G270+G263+G257</f>
        <v>0</v>
      </c>
    </row>
    <row r="313" spans="1:13" ht="18" customHeight="1">
      <c r="A313" s="286"/>
      <c r="B313" s="101" t="s">
        <v>54</v>
      </c>
      <c r="C313" s="101"/>
      <c r="D313" s="101"/>
      <c r="E313" s="101"/>
      <c r="F313" s="101"/>
      <c r="G313" s="106">
        <f>+G312*0.05</f>
        <v>0</v>
      </c>
    </row>
    <row r="314" spans="1:13" ht="18" customHeight="1">
      <c r="A314" s="286"/>
      <c r="B314" s="101" t="s">
        <v>488</v>
      </c>
      <c r="C314" s="101"/>
      <c r="D314" s="101"/>
      <c r="E314" s="101"/>
      <c r="F314" s="101"/>
      <c r="G314" s="106">
        <f>G312+G313</f>
        <v>0</v>
      </c>
    </row>
    <row r="315" spans="1:13" ht="18" customHeight="1">
      <c r="A315" s="286"/>
      <c r="B315" s="101" t="s">
        <v>545</v>
      </c>
      <c r="C315" s="101"/>
      <c r="D315" s="101"/>
      <c r="E315" s="101"/>
      <c r="F315" s="101"/>
      <c r="G315" s="106">
        <f>+G314*0.12</f>
        <v>0</v>
      </c>
    </row>
    <row r="316" spans="1:13" ht="18" customHeight="1">
      <c r="A316" s="286"/>
      <c r="B316" s="101" t="s">
        <v>489</v>
      </c>
      <c r="C316" s="101"/>
      <c r="D316" s="101"/>
      <c r="E316" s="101"/>
      <c r="F316" s="101"/>
      <c r="G316" s="106">
        <f>G314+G315</f>
        <v>0</v>
      </c>
    </row>
    <row r="317" spans="1:13" ht="18" customHeight="1">
      <c r="A317" s="287">
        <v>6</v>
      </c>
      <c r="B317" s="242" t="s">
        <v>587</v>
      </c>
      <c r="C317" s="243"/>
      <c r="D317" s="242"/>
      <c r="E317" s="242"/>
      <c r="F317" s="242"/>
      <c r="G317" s="271"/>
    </row>
    <row r="318" spans="1:13" s="303" customFormat="1" ht="18" customHeight="1">
      <c r="A318" s="288" t="s">
        <v>550</v>
      </c>
      <c r="B318" s="261" t="s">
        <v>571</v>
      </c>
      <c r="C318" s="261"/>
      <c r="D318" s="261"/>
      <c r="E318" s="261"/>
      <c r="F318" s="261"/>
      <c r="G318" s="289">
        <f>F319+F322+F323+F324+F325+F326+F327+F328+F329+F330+F332</f>
        <v>0</v>
      </c>
      <c r="H318" s="306"/>
      <c r="I318" s="306"/>
      <c r="J318" s="306"/>
      <c r="K318" s="306"/>
      <c r="L318" s="306"/>
      <c r="M318" s="306"/>
    </row>
    <row r="319" spans="1:13" s="303" customFormat="1" ht="18" customHeight="1">
      <c r="A319" s="290" t="s">
        <v>570</v>
      </c>
      <c r="B319" s="97" t="s">
        <v>598</v>
      </c>
      <c r="C319" s="85" t="s">
        <v>1</v>
      </c>
      <c r="D319" s="86">
        <v>0</v>
      </c>
      <c r="E319" s="87">
        <v>0</v>
      </c>
      <c r="F319" s="88">
        <f t="shared" ref="F319:F332" si="16">D319*E319</f>
        <v>0</v>
      </c>
      <c r="G319" s="108"/>
      <c r="H319" s="306"/>
      <c r="I319" s="306"/>
      <c r="J319" s="306"/>
      <c r="K319" s="306"/>
      <c r="L319" s="306"/>
      <c r="M319" s="306"/>
    </row>
    <row r="320" spans="1:13" s="303" customFormat="1" ht="18" customHeight="1">
      <c r="A320" s="290" t="s">
        <v>568</v>
      </c>
      <c r="B320" s="97" t="s">
        <v>592</v>
      </c>
      <c r="C320" s="85" t="s">
        <v>1</v>
      </c>
      <c r="D320" s="86">
        <v>0</v>
      </c>
      <c r="E320" s="87">
        <v>0</v>
      </c>
      <c r="F320" s="88">
        <f t="shared" si="16"/>
        <v>0</v>
      </c>
      <c r="G320" s="108"/>
      <c r="H320" s="306"/>
      <c r="I320" s="306"/>
      <c r="J320" s="306"/>
      <c r="K320" s="306"/>
      <c r="L320" s="306"/>
      <c r="M320" s="306"/>
    </row>
    <row r="321" spans="1:13" s="303" customFormat="1" ht="18" customHeight="1">
      <c r="A321" s="290" t="s">
        <v>566</v>
      </c>
      <c r="B321" s="97" t="s">
        <v>569</v>
      </c>
      <c r="C321" s="85" t="s">
        <v>1</v>
      </c>
      <c r="D321" s="86">
        <v>0</v>
      </c>
      <c r="E321" s="87">
        <v>0</v>
      </c>
      <c r="F321" s="88">
        <f t="shared" si="16"/>
        <v>0</v>
      </c>
      <c r="G321" s="108"/>
      <c r="H321" s="306"/>
      <c r="I321" s="306"/>
      <c r="J321" s="306"/>
      <c r="K321" s="306"/>
      <c r="L321" s="306"/>
      <c r="M321" s="306"/>
    </row>
    <row r="322" spans="1:13" s="303" customFormat="1" ht="18" customHeight="1">
      <c r="A322" s="290" t="s">
        <v>564</v>
      </c>
      <c r="B322" s="97" t="s">
        <v>567</v>
      </c>
      <c r="C322" s="85" t="s">
        <v>1</v>
      </c>
      <c r="D322" s="86">
        <v>0</v>
      </c>
      <c r="E322" s="87">
        <v>0</v>
      </c>
      <c r="F322" s="88">
        <f t="shared" si="16"/>
        <v>0</v>
      </c>
      <c r="G322" s="108"/>
      <c r="H322" s="306"/>
      <c r="I322" s="306"/>
      <c r="J322" s="306"/>
      <c r="K322" s="306"/>
      <c r="L322" s="306"/>
      <c r="M322" s="306"/>
    </row>
    <row r="323" spans="1:13" s="303" customFormat="1" ht="18" customHeight="1">
      <c r="A323" s="290" t="s">
        <v>562</v>
      </c>
      <c r="B323" s="97" t="s">
        <v>565</v>
      </c>
      <c r="C323" s="85" t="s">
        <v>1</v>
      </c>
      <c r="D323" s="86">
        <v>0</v>
      </c>
      <c r="E323" s="87">
        <v>0</v>
      </c>
      <c r="F323" s="88">
        <f t="shared" si="16"/>
        <v>0</v>
      </c>
      <c r="G323" s="108"/>
      <c r="H323" s="306"/>
      <c r="I323" s="306"/>
      <c r="J323" s="306"/>
      <c r="K323" s="306"/>
      <c r="L323" s="306"/>
      <c r="M323" s="306"/>
    </row>
    <row r="324" spans="1:13" s="303" customFormat="1" ht="19.7" customHeight="1">
      <c r="A324" s="290" t="s">
        <v>561</v>
      </c>
      <c r="B324" s="97" t="s">
        <v>563</v>
      </c>
      <c r="C324" s="85" t="s">
        <v>1</v>
      </c>
      <c r="D324" s="86">
        <v>0</v>
      </c>
      <c r="E324" s="87">
        <v>0</v>
      </c>
      <c r="F324" s="88">
        <f t="shared" si="16"/>
        <v>0</v>
      </c>
      <c r="G324" s="108"/>
      <c r="H324" s="306"/>
      <c r="I324" s="306"/>
      <c r="J324" s="306"/>
      <c r="K324" s="306"/>
      <c r="L324" s="306"/>
      <c r="M324" s="306"/>
    </row>
    <row r="325" spans="1:13" ht="19.7" customHeight="1">
      <c r="A325" s="290" t="s">
        <v>559</v>
      </c>
      <c r="B325" s="97" t="s">
        <v>572</v>
      </c>
      <c r="C325" s="85" t="s">
        <v>1</v>
      </c>
      <c r="D325" s="86">
        <v>0</v>
      </c>
      <c r="E325" s="87">
        <v>0</v>
      </c>
      <c r="F325" s="88">
        <f t="shared" si="16"/>
        <v>0</v>
      </c>
      <c r="G325" s="291"/>
      <c r="H325" s="304"/>
      <c r="I325" s="304"/>
      <c r="J325" s="304"/>
      <c r="K325" s="304"/>
      <c r="L325" s="304"/>
      <c r="M325" s="304"/>
    </row>
    <row r="326" spans="1:13" ht="19.7" customHeight="1">
      <c r="A326" s="290" t="s">
        <v>557</v>
      </c>
      <c r="B326" s="97" t="s">
        <v>560</v>
      </c>
      <c r="C326" s="85" t="s">
        <v>1</v>
      </c>
      <c r="D326" s="86">
        <v>0</v>
      </c>
      <c r="E326" s="87">
        <v>0</v>
      </c>
      <c r="F326" s="88">
        <f t="shared" si="16"/>
        <v>0</v>
      </c>
      <c r="G326" s="108"/>
      <c r="H326" s="304"/>
      <c r="I326" s="304"/>
      <c r="J326" s="304"/>
      <c r="K326" s="304"/>
      <c r="L326" s="304"/>
      <c r="M326" s="304"/>
    </row>
    <row r="327" spans="1:13" ht="19.7" customHeight="1">
      <c r="A327" s="290" t="s">
        <v>555</v>
      </c>
      <c r="B327" s="97" t="s">
        <v>558</v>
      </c>
      <c r="C327" s="85" t="s">
        <v>1</v>
      </c>
      <c r="D327" s="86">
        <v>0</v>
      </c>
      <c r="E327" s="87">
        <v>0</v>
      </c>
      <c r="F327" s="88">
        <f t="shared" si="16"/>
        <v>0</v>
      </c>
      <c r="G327" s="108"/>
      <c r="H327" s="304"/>
      <c r="I327" s="304"/>
      <c r="J327" s="304"/>
      <c r="K327" s="304"/>
      <c r="L327" s="304"/>
      <c r="M327" s="304"/>
    </row>
    <row r="328" spans="1:13" ht="19.7" customHeight="1">
      <c r="A328" s="290" t="s">
        <v>553</v>
      </c>
      <c r="B328" s="97" t="s">
        <v>556</v>
      </c>
      <c r="C328" s="85" t="s">
        <v>1</v>
      </c>
      <c r="D328" s="86">
        <v>0</v>
      </c>
      <c r="E328" s="87">
        <v>0</v>
      </c>
      <c r="F328" s="88">
        <f t="shared" si="16"/>
        <v>0</v>
      </c>
      <c r="G328" s="108"/>
      <c r="H328" s="304"/>
      <c r="I328" s="304"/>
      <c r="J328" s="304"/>
      <c r="K328" s="304"/>
      <c r="L328" s="304"/>
      <c r="M328" s="304"/>
    </row>
    <row r="329" spans="1:13" ht="19.7" customHeight="1">
      <c r="A329" s="290" t="s">
        <v>551</v>
      </c>
      <c r="B329" s="97" t="s">
        <v>554</v>
      </c>
      <c r="C329" s="85" t="s">
        <v>1</v>
      </c>
      <c r="D329" s="86">
        <v>0</v>
      </c>
      <c r="E329" s="87">
        <v>0</v>
      </c>
      <c r="F329" s="88">
        <f t="shared" si="16"/>
        <v>0</v>
      </c>
      <c r="G329" s="108"/>
      <c r="H329" s="304"/>
      <c r="I329" s="304"/>
      <c r="J329" s="304"/>
      <c r="K329" s="304"/>
      <c r="L329" s="304"/>
      <c r="M329" s="304"/>
    </row>
    <row r="330" spans="1:13" ht="18.75" customHeight="1">
      <c r="A330" s="290" t="s">
        <v>593</v>
      </c>
      <c r="B330" s="97" t="s">
        <v>552</v>
      </c>
      <c r="C330" s="85" t="s">
        <v>1</v>
      </c>
      <c r="D330" s="86">
        <v>0</v>
      </c>
      <c r="E330" s="87">
        <v>0</v>
      </c>
      <c r="F330" s="88">
        <f t="shared" si="16"/>
        <v>0</v>
      </c>
      <c r="G330" s="108"/>
      <c r="H330" s="304"/>
      <c r="I330" s="304"/>
      <c r="J330" s="304"/>
      <c r="K330" s="304"/>
      <c r="L330" s="304"/>
      <c r="M330" s="304"/>
    </row>
    <row r="331" spans="1:13" ht="18.75" customHeight="1">
      <c r="A331" s="290" t="s">
        <v>594</v>
      </c>
      <c r="B331" s="97" t="s">
        <v>599</v>
      </c>
      <c r="C331" s="85" t="s">
        <v>1</v>
      </c>
      <c r="D331" s="86"/>
      <c r="E331" s="87"/>
      <c r="F331" s="88"/>
      <c r="G331" s="108"/>
      <c r="H331" s="304"/>
      <c r="I331" s="304"/>
      <c r="J331" s="304"/>
      <c r="K331" s="304"/>
      <c r="L331" s="304"/>
      <c r="M331" s="304"/>
    </row>
    <row r="332" spans="1:13" ht="16.5" customHeight="1">
      <c r="A332" s="290" t="s">
        <v>595</v>
      </c>
      <c r="B332" s="307" t="s">
        <v>596</v>
      </c>
      <c r="C332" s="85" t="s">
        <v>1</v>
      </c>
      <c r="D332" s="86">
        <v>0</v>
      </c>
      <c r="E332" s="87">
        <v>0</v>
      </c>
      <c r="F332" s="88">
        <f t="shared" si="16"/>
        <v>0</v>
      </c>
      <c r="G332" s="108"/>
      <c r="H332" s="304"/>
      <c r="I332" s="304"/>
      <c r="J332" s="304"/>
      <c r="K332" s="304"/>
      <c r="L332" s="304"/>
      <c r="M332" s="304"/>
    </row>
    <row r="333" spans="1:13">
      <c r="A333" s="111" t="s">
        <v>28</v>
      </c>
      <c r="B333" s="90"/>
      <c r="C333" s="90"/>
      <c r="D333" s="90"/>
      <c r="E333" s="90"/>
      <c r="F333" s="90"/>
      <c r="G333" s="278"/>
      <c r="H333" s="304"/>
      <c r="I333" s="304"/>
      <c r="J333" s="304"/>
      <c r="K333" s="304"/>
      <c r="L333" s="304"/>
      <c r="M333" s="304"/>
    </row>
    <row r="334" spans="1:13" ht="18" customHeight="1">
      <c r="A334" s="286"/>
      <c r="B334" s="101" t="s">
        <v>588</v>
      </c>
      <c r="C334" s="101"/>
      <c r="D334" s="101"/>
      <c r="E334" s="101"/>
      <c r="F334" s="101"/>
      <c r="G334" s="106">
        <f>G318</f>
        <v>0</v>
      </c>
    </row>
    <row r="335" spans="1:13" ht="18" customHeight="1">
      <c r="A335" s="286"/>
      <c r="B335" s="101" t="s">
        <v>54</v>
      </c>
      <c r="C335" s="101"/>
      <c r="D335" s="101"/>
      <c r="E335" s="101"/>
      <c r="F335" s="101"/>
      <c r="G335" s="106">
        <f>+G334*0.05</f>
        <v>0</v>
      </c>
    </row>
    <row r="336" spans="1:13" ht="18" customHeight="1">
      <c r="A336" s="286"/>
      <c r="B336" s="101" t="s">
        <v>597</v>
      </c>
      <c r="C336" s="101"/>
      <c r="D336" s="101"/>
      <c r="E336" s="101"/>
      <c r="F336" s="101"/>
      <c r="G336" s="106">
        <f>G334+G335</f>
        <v>0</v>
      </c>
    </row>
    <row r="337" spans="1:7" ht="18" customHeight="1">
      <c r="A337" s="286"/>
      <c r="B337" s="101" t="s">
        <v>545</v>
      </c>
      <c r="C337" s="101"/>
      <c r="D337" s="101"/>
      <c r="E337" s="101"/>
      <c r="F337" s="101"/>
      <c r="G337" s="106">
        <f>+G336*0.12</f>
        <v>0</v>
      </c>
    </row>
    <row r="338" spans="1:7" ht="18" customHeight="1">
      <c r="A338" s="292"/>
      <c r="B338" s="101" t="s">
        <v>589</v>
      </c>
      <c r="C338" s="101"/>
      <c r="D338" s="101"/>
      <c r="E338" s="101"/>
      <c r="F338" s="101"/>
      <c r="G338" s="106">
        <f>G336+G337</f>
        <v>0</v>
      </c>
    </row>
    <row r="339" spans="1:7">
      <c r="A339" s="293"/>
      <c r="B339" s="4"/>
      <c r="C339" s="5"/>
      <c r="D339" s="5"/>
      <c r="E339" s="5"/>
      <c r="F339" s="5"/>
      <c r="G339" s="294"/>
    </row>
    <row r="340" spans="1:7">
      <c r="A340" s="295"/>
      <c r="B340" s="5"/>
      <c r="C340" s="7"/>
      <c r="D340" s="308" t="s">
        <v>590</v>
      </c>
      <c r="E340" s="308"/>
      <c r="F340" s="308"/>
      <c r="G340" s="309">
        <f>G37</f>
        <v>0</v>
      </c>
    </row>
    <row r="341" spans="1:7">
      <c r="A341" s="295"/>
      <c r="B341" s="5"/>
      <c r="C341" s="7"/>
      <c r="D341" s="310" t="s">
        <v>490</v>
      </c>
      <c r="E341" s="310"/>
      <c r="F341" s="310"/>
      <c r="G341" s="309">
        <f>G76</f>
        <v>0</v>
      </c>
    </row>
    <row r="342" spans="1:7">
      <c r="A342" s="295"/>
      <c r="B342" s="5"/>
      <c r="C342" s="7"/>
      <c r="D342" s="311" t="s">
        <v>491</v>
      </c>
      <c r="E342" s="312"/>
      <c r="F342" s="313"/>
      <c r="G342" s="309">
        <f>G117</f>
        <v>0</v>
      </c>
    </row>
    <row r="343" spans="1:7">
      <c r="A343" s="295"/>
      <c r="B343" s="5"/>
      <c r="C343" s="7"/>
      <c r="D343" s="310" t="s">
        <v>492</v>
      </c>
      <c r="E343" s="310"/>
      <c r="F343" s="310"/>
      <c r="G343" s="309">
        <f>G255</f>
        <v>0</v>
      </c>
    </row>
    <row r="344" spans="1:7">
      <c r="A344" s="295"/>
      <c r="B344" s="5"/>
      <c r="C344" s="7"/>
      <c r="D344" s="310" t="s">
        <v>493</v>
      </c>
      <c r="E344" s="310"/>
      <c r="F344" s="310"/>
      <c r="G344" s="309">
        <f>G316</f>
        <v>0</v>
      </c>
    </row>
    <row r="345" spans="1:7">
      <c r="A345" s="295"/>
      <c r="B345" s="5"/>
      <c r="C345" s="7"/>
      <c r="D345" s="310" t="s">
        <v>591</v>
      </c>
      <c r="E345" s="310"/>
      <c r="F345" s="310"/>
      <c r="G345" s="309">
        <f>G338</f>
        <v>0</v>
      </c>
    </row>
    <row r="346" spans="1:7" ht="18.75" thickBot="1">
      <c r="A346" s="296"/>
      <c r="B346" s="297"/>
      <c r="C346" s="297"/>
      <c r="D346" s="314" t="s">
        <v>494</v>
      </c>
      <c r="E346" s="314"/>
      <c r="F346" s="314"/>
      <c r="G346" s="315">
        <f>SUM(G340:G345)</f>
        <v>0</v>
      </c>
    </row>
    <row r="347" spans="1:7" ht="12.75" customHeight="1">
      <c r="A347" s="6"/>
      <c r="B347" s="7"/>
      <c r="C347" s="7"/>
      <c r="D347" s="7"/>
      <c r="E347" s="7"/>
      <c r="F347" s="8"/>
      <c r="G347" s="3"/>
    </row>
    <row r="348" spans="1:7" ht="12.75" customHeight="1">
      <c r="A348" s="6"/>
      <c r="B348" s="7"/>
      <c r="C348" s="7"/>
      <c r="D348" s="7"/>
      <c r="E348" s="7"/>
      <c r="F348" s="8"/>
      <c r="G348" s="3"/>
    </row>
    <row r="349" spans="1:7" ht="12.75" customHeight="1">
      <c r="A349" s="9"/>
      <c r="B349" s="10"/>
      <c r="D349" s="11"/>
      <c r="E349" s="11"/>
      <c r="F349" s="12"/>
      <c r="G349" s="13"/>
    </row>
    <row r="350" spans="1:7" ht="12.75" customHeight="1">
      <c r="A350" s="9"/>
      <c r="B350" s="10"/>
      <c r="D350" s="11"/>
      <c r="E350" s="11"/>
      <c r="F350" s="12"/>
      <c r="G350" s="13"/>
    </row>
    <row r="351" spans="1:7" ht="12.75" customHeight="1">
      <c r="A351" s="9"/>
      <c r="B351" s="10"/>
      <c r="D351" s="11"/>
      <c r="E351" s="11"/>
      <c r="F351" s="11"/>
      <c r="G351" s="13"/>
    </row>
    <row r="352" spans="1:7" ht="12.75" customHeight="1">
      <c r="A352" s="9"/>
      <c r="B352" s="10"/>
      <c r="D352" s="11"/>
      <c r="E352" s="11"/>
      <c r="F352" s="11"/>
      <c r="G352" s="13"/>
    </row>
    <row r="353" spans="1:7" ht="12.75" customHeight="1">
      <c r="A353" s="9"/>
      <c r="B353" s="10"/>
      <c r="D353" s="11"/>
      <c r="E353" s="11"/>
      <c r="F353" s="11"/>
      <c r="G353" s="13"/>
    </row>
    <row r="354" spans="1:7" ht="12.75" customHeight="1">
      <c r="A354" s="9"/>
      <c r="B354" s="10"/>
      <c r="D354" s="11"/>
      <c r="E354" s="11"/>
      <c r="F354" s="11"/>
      <c r="G354" s="13"/>
    </row>
    <row r="355" spans="1:7" ht="12.75" customHeight="1">
      <c r="A355" s="9"/>
      <c r="B355" s="10"/>
      <c r="D355" s="11"/>
      <c r="E355" s="11"/>
      <c r="F355" s="11"/>
      <c r="G355" s="13"/>
    </row>
    <row r="356" spans="1:7" ht="12.75" customHeight="1">
      <c r="A356" s="9"/>
      <c r="B356" s="10"/>
      <c r="D356" s="11"/>
      <c r="E356" s="11"/>
      <c r="F356" s="11"/>
      <c r="G356" s="13"/>
    </row>
    <row r="357" spans="1:7" ht="12.75" customHeight="1">
      <c r="A357" s="9"/>
      <c r="B357" s="10"/>
      <c r="D357" s="11"/>
      <c r="E357" s="11"/>
      <c r="F357" s="11"/>
      <c r="G357" s="13"/>
    </row>
    <row r="358" spans="1:7" ht="12.75" customHeight="1">
      <c r="A358" s="9"/>
      <c r="B358" s="10"/>
      <c r="D358" s="11"/>
      <c r="E358" s="11"/>
      <c r="F358" s="11"/>
      <c r="G358" s="13"/>
    </row>
    <row r="359" spans="1:7" ht="12.75" customHeight="1">
      <c r="A359" s="14"/>
      <c r="B359" s="15"/>
      <c r="F359" s="56"/>
    </row>
    <row r="360" spans="1:7" ht="12.75" customHeight="1">
      <c r="A360" s="14"/>
      <c r="B360" s="15"/>
      <c r="F360" s="56"/>
    </row>
    <row r="361" spans="1:7" ht="12.75" customHeight="1">
      <c r="A361" s="14"/>
      <c r="B361" s="15"/>
      <c r="F361" s="56"/>
    </row>
    <row r="362" spans="1:7" ht="12.75" customHeight="1">
      <c r="A362" s="14"/>
      <c r="B362" s="15"/>
      <c r="F362" s="56"/>
    </row>
    <row r="363" spans="1:7" ht="12.75" customHeight="1">
      <c r="A363" s="14"/>
      <c r="B363" s="15"/>
      <c r="F363" s="56"/>
    </row>
    <row r="364" spans="1:7" ht="12.75" customHeight="1">
      <c r="A364" s="14"/>
      <c r="B364" s="15"/>
      <c r="F364" s="56"/>
    </row>
    <row r="365" spans="1:7" ht="12.75" customHeight="1">
      <c r="A365" s="14"/>
      <c r="B365" s="15"/>
      <c r="F365" s="56"/>
    </row>
    <row r="366" spans="1:7" ht="12.75" customHeight="1">
      <c r="A366" s="14"/>
      <c r="B366" s="15"/>
      <c r="F366" s="56"/>
    </row>
    <row r="367" spans="1:7" ht="12.75" customHeight="1">
      <c r="A367" s="14"/>
      <c r="B367" s="15"/>
      <c r="F367" s="56"/>
    </row>
    <row r="368" spans="1:7" ht="12.75" customHeight="1">
      <c r="A368" s="14"/>
      <c r="B368" s="15"/>
      <c r="F368" s="56"/>
    </row>
    <row r="369" spans="1:6" ht="12.75" customHeight="1">
      <c r="A369" s="14"/>
      <c r="B369" s="15"/>
      <c r="F369" s="56"/>
    </row>
    <row r="370" spans="1:6" ht="12.75" customHeight="1">
      <c r="A370" s="14"/>
      <c r="B370" s="15"/>
      <c r="F370" s="56"/>
    </row>
    <row r="371" spans="1:6" ht="12.75" customHeight="1">
      <c r="A371" s="14"/>
      <c r="B371" s="15"/>
      <c r="F371" s="56"/>
    </row>
    <row r="372" spans="1:6" ht="12.75" customHeight="1">
      <c r="A372" s="14"/>
      <c r="B372" s="15"/>
      <c r="F372" s="56"/>
    </row>
    <row r="373" spans="1:6" ht="12.75" customHeight="1">
      <c r="A373" s="14"/>
      <c r="B373" s="15"/>
      <c r="F373" s="56"/>
    </row>
    <row r="374" spans="1:6" ht="12.75" customHeight="1">
      <c r="A374" s="14"/>
      <c r="B374" s="15"/>
      <c r="F374" s="56"/>
    </row>
    <row r="375" spans="1:6" ht="12.75" customHeight="1">
      <c r="A375" s="14"/>
      <c r="B375" s="15"/>
      <c r="F375" s="56"/>
    </row>
    <row r="376" spans="1:6" ht="12.75" customHeight="1">
      <c r="A376" s="14"/>
      <c r="B376" s="15"/>
      <c r="F376" s="56"/>
    </row>
    <row r="377" spans="1:6" ht="12.75" customHeight="1">
      <c r="A377" s="14"/>
      <c r="B377" s="15"/>
      <c r="F377" s="56"/>
    </row>
    <row r="378" spans="1:6" ht="12.75" customHeight="1">
      <c r="A378" s="14"/>
      <c r="B378" s="15"/>
      <c r="F378" s="56"/>
    </row>
    <row r="379" spans="1:6" ht="12.75" customHeight="1">
      <c r="A379" s="14"/>
      <c r="B379" s="15"/>
      <c r="F379" s="56"/>
    </row>
    <row r="380" spans="1:6" ht="12.75" customHeight="1">
      <c r="A380" s="14"/>
      <c r="B380" s="15"/>
      <c r="F380" s="56"/>
    </row>
    <row r="381" spans="1:6" ht="12.75" customHeight="1">
      <c r="A381" s="14"/>
      <c r="B381" s="15"/>
      <c r="F381" s="56"/>
    </row>
    <row r="382" spans="1:6" ht="12.75" customHeight="1">
      <c r="A382" s="14"/>
      <c r="B382" s="15"/>
      <c r="F382" s="56"/>
    </row>
    <row r="383" spans="1:6" ht="12.75" customHeight="1">
      <c r="A383" s="14"/>
      <c r="B383" s="15"/>
      <c r="F383" s="56"/>
    </row>
    <row r="384" spans="1:6" ht="12.75" customHeight="1">
      <c r="A384" s="14"/>
      <c r="B384" s="15"/>
      <c r="F384" s="56"/>
    </row>
    <row r="385" spans="1:6" ht="12.75" customHeight="1">
      <c r="A385" s="14"/>
      <c r="B385" s="15"/>
      <c r="F385" s="56"/>
    </row>
    <row r="386" spans="1:6" ht="12.75" customHeight="1">
      <c r="A386" s="14"/>
      <c r="B386" s="15"/>
      <c r="F386" s="56"/>
    </row>
    <row r="387" spans="1:6" ht="12.75" customHeight="1">
      <c r="A387" s="14"/>
      <c r="B387" s="15"/>
      <c r="F387" s="56"/>
    </row>
    <row r="388" spans="1:6" ht="12.75" customHeight="1">
      <c r="A388" s="14"/>
      <c r="B388" s="15"/>
      <c r="F388" s="56"/>
    </row>
    <row r="389" spans="1:6" ht="12.75" customHeight="1">
      <c r="A389" s="14"/>
      <c r="B389" s="15"/>
      <c r="F389" s="56"/>
    </row>
    <row r="390" spans="1:6" ht="12.75" customHeight="1">
      <c r="A390" s="14"/>
      <c r="B390" s="15"/>
      <c r="F390" s="56"/>
    </row>
    <row r="391" spans="1:6" ht="12.75" customHeight="1">
      <c r="A391" s="14"/>
      <c r="B391" s="15"/>
      <c r="F391" s="56"/>
    </row>
    <row r="392" spans="1:6" ht="12.75" customHeight="1">
      <c r="A392" s="14"/>
      <c r="B392" s="15"/>
      <c r="F392" s="56"/>
    </row>
    <row r="393" spans="1:6">
      <c r="A393" s="14"/>
      <c r="B393" s="15"/>
      <c r="F393" s="56"/>
    </row>
    <row r="394" spans="1:6">
      <c r="A394" s="14"/>
      <c r="B394" s="15"/>
      <c r="F394" s="56"/>
    </row>
    <row r="395" spans="1:6">
      <c r="A395" s="14"/>
      <c r="B395" s="15"/>
      <c r="F395" s="56"/>
    </row>
    <row r="396" spans="1:6">
      <c r="A396" s="14"/>
      <c r="B396" s="15"/>
      <c r="F396" s="56"/>
    </row>
    <row r="397" spans="1:6">
      <c r="A397" s="14"/>
      <c r="B397" s="15"/>
      <c r="F397" s="56"/>
    </row>
    <row r="398" spans="1:6">
      <c r="A398" s="14"/>
      <c r="B398" s="15"/>
      <c r="F398" s="56"/>
    </row>
    <row r="399" spans="1:6">
      <c r="A399" s="14"/>
      <c r="B399" s="15"/>
      <c r="F399" s="56"/>
    </row>
    <row r="400" spans="1:6">
      <c r="A400" s="14"/>
      <c r="B400" s="15"/>
      <c r="F400" s="56"/>
    </row>
    <row r="401" spans="1:6">
      <c r="A401" s="14"/>
      <c r="B401" s="15"/>
      <c r="F401" s="56"/>
    </row>
    <row r="402" spans="1:6">
      <c r="A402" s="14"/>
      <c r="B402" s="15"/>
      <c r="F402" s="56"/>
    </row>
    <row r="403" spans="1:6">
      <c r="A403" s="14"/>
      <c r="B403" s="15"/>
      <c r="F403" s="56"/>
    </row>
    <row r="404" spans="1:6">
      <c r="A404" s="14"/>
      <c r="B404" s="15"/>
      <c r="F404" s="56"/>
    </row>
    <row r="405" spans="1:6">
      <c r="A405" s="14"/>
      <c r="B405" s="15"/>
      <c r="F405" s="56"/>
    </row>
  </sheetData>
  <mergeCells count="89">
    <mergeCell ref="D342:F342"/>
    <mergeCell ref="A1:G1"/>
    <mergeCell ref="I1:M1"/>
    <mergeCell ref="B10:F10"/>
    <mergeCell ref="A17:F17"/>
    <mergeCell ref="A2:G2"/>
    <mergeCell ref="A7:F7"/>
    <mergeCell ref="B18:F18"/>
    <mergeCell ref="A26:F26"/>
    <mergeCell ref="B27:F27"/>
    <mergeCell ref="A32:F32"/>
    <mergeCell ref="B33:F33"/>
    <mergeCell ref="B34:F34"/>
    <mergeCell ref="B35:F35"/>
    <mergeCell ref="B36:F36"/>
    <mergeCell ref="B37:F37"/>
    <mergeCell ref="A50:F50"/>
    <mergeCell ref="A56:F56"/>
    <mergeCell ref="B57:F57"/>
    <mergeCell ref="A64:F64"/>
    <mergeCell ref="A71:F71"/>
    <mergeCell ref="B72:F72"/>
    <mergeCell ref="B73:F73"/>
    <mergeCell ref="B74:F74"/>
    <mergeCell ref="B75:F75"/>
    <mergeCell ref="B76:F76"/>
    <mergeCell ref="A82:F82"/>
    <mergeCell ref="A86:F86"/>
    <mergeCell ref="A92:F92"/>
    <mergeCell ref="A97:F97"/>
    <mergeCell ref="A101:F101"/>
    <mergeCell ref="A104:F104"/>
    <mergeCell ref="A112:F112"/>
    <mergeCell ref="B113:F113"/>
    <mergeCell ref="B114:F114"/>
    <mergeCell ref="B115:F115"/>
    <mergeCell ref="B116:F116"/>
    <mergeCell ref="B117:F117"/>
    <mergeCell ref="A127:F127"/>
    <mergeCell ref="A131:F131"/>
    <mergeCell ref="A136:F136"/>
    <mergeCell ref="A143:F143"/>
    <mergeCell ref="A158:F158"/>
    <mergeCell ref="A176:F176"/>
    <mergeCell ref="A181:F181"/>
    <mergeCell ref="A191:F191"/>
    <mergeCell ref="B192:E192"/>
    <mergeCell ref="A199:F199"/>
    <mergeCell ref="A203:F203"/>
    <mergeCell ref="A207:F207"/>
    <mergeCell ref="A219:F219"/>
    <mergeCell ref="A224:F224"/>
    <mergeCell ref="A228:F228"/>
    <mergeCell ref="A235:F235"/>
    <mergeCell ref="A241:F241"/>
    <mergeCell ref="A250:F250"/>
    <mergeCell ref="B251:F251"/>
    <mergeCell ref="B252:F252"/>
    <mergeCell ref="B253:F253"/>
    <mergeCell ref="B254:F254"/>
    <mergeCell ref="B255:F255"/>
    <mergeCell ref="A262:F262"/>
    <mergeCell ref="B338:F338"/>
    <mergeCell ref="B263:F263"/>
    <mergeCell ref="A269:F269"/>
    <mergeCell ref="B270:F270"/>
    <mergeCell ref="A280:F280"/>
    <mergeCell ref="B281:F281"/>
    <mergeCell ref="A288:F288"/>
    <mergeCell ref="A296:F296"/>
    <mergeCell ref="A302:F302"/>
    <mergeCell ref="A305:F305"/>
    <mergeCell ref="A311:F311"/>
    <mergeCell ref="D345:F345"/>
    <mergeCell ref="B312:F312"/>
    <mergeCell ref="B313:F313"/>
    <mergeCell ref="D344:F344"/>
    <mergeCell ref="D346:F346"/>
    <mergeCell ref="B314:F314"/>
    <mergeCell ref="B315:F315"/>
    <mergeCell ref="B316:F316"/>
    <mergeCell ref="D340:F340"/>
    <mergeCell ref="D341:F341"/>
    <mergeCell ref="D343:F343"/>
    <mergeCell ref="A333:F333"/>
    <mergeCell ref="B334:F334"/>
    <mergeCell ref="B335:F335"/>
    <mergeCell ref="B336:F336"/>
    <mergeCell ref="B337:F337"/>
  </mergeCells>
  <dataValidations count="3">
    <dataValidation type="list" showInputMessage="1" showErrorMessage="1" error="No válido" sqref="C145:C157 C11:C16 C66:C70 C58:C63 C52:C55 C40:C49 C28:C31 C19:C25 C160:C175 C307:C310 C304 C298:C301 C290:C295 C282:C287 C271:C279 C264:C268 C258:C261 C248:C249 C243:C246 C237:C240 C226:C227 C230:C234 C221:C223 C209:C218 C205:C206 C201:C202 C193:C198 C183:C190 C178:C180 C79:C81 C84:C85 C88:C91 C94:C96 C99:C100 C106:C111 C103 C120:C126 C129:C130 C133:C135 C138:C142">
      <formula1>'PRESUPUESTO GENERAL DESARROLLO'!$I$3:$I$7</formula1>
    </dataValidation>
    <dataValidation type="list" showInputMessage="1" showErrorMessage="1" error="No válido" sqref="IY319:IY332 C319:C332 WVK319:WVK332 SU319:SU332 ACQ319:ACQ332 AMM319:AMM332 AWI319:AWI332 BGE319:BGE332 BQA319:BQA332 BZW319:BZW332 CJS319:CJS332 CTO319:CTO332 DDK319:DDK332 DNG319:DNG332 DXC319:DXC332 EGY319:EGY332 EQU319:EQU332 FAQ319:FAQ332 FKM319:FKM332 FUI319:FUI332 GEE319:GEE332 GOA319:GOA332 GXW319:GXW332 HHS319:HHS332 HRO319:HRO332 IBK319:IBK332 ILG319:ILG332 IVC319:IVC332 JEY319:JEY332 JOU319:JOU332 JYQ319:JYQ332 KIM319:KIM332 KSI319:KSI332 LCE319:LCE332 LMA319:LMA332 LVW319:LVW332 MFS319:MFS332 MPO319:MPO332 MZK319:MZK332 NJG319:NJG332 NTC319:NTC332 OCY319:OCY332 OMU319:OMU332 OWQ319:OWQ332 PGM319:PGM332 PQI319:PQI332 QAE319:QAE332 QKA319:QKA332 QTW319:QTW332 RDS319:RDS332 RNO319:RNO332 RXK319:RXK332 SHG319:SHG332 SRC319:SRC332 TAY319:TAY332 TKU319:TKU332 TUQ319:TUQ332 UEM319:UEM332 UOI319:UOI332 UYE319:UYE332 VIA319:VIA332 VRW319:VRW332 WBS319:WBS332 WLO319:WLO332">
      <formula1>'[2]PRESUPUESTO PROMOCIÓN ESTRENO'!$I$3:$I$7</formula1>
    </dataValidation>
    <dataValidation type="list" showInputMessage="1" showErrorMessage="1" error="No válido" sqref="C303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abSelected="1" zoomScaleNormal="100" workbookViewId="0">
      <selection activeCell="A2" sqref="A2:G2"/>
    </sheetView>
  </sheetViews>
  <sheetFormatPr baseColWidth="10" defaultRowHeight="12.75"/>
  <cols>
    <col min="1" max="1" width="2" customWidth="1"/>
    <col min="2" max="2" width="65.85546875" bestFit="1" customWidth="1"/>
    <col min="3" max="3" width="11.28515625" bestFit="1" customWidth="1"/>
    <col min="7" max="7" width="12.140625" bestFit="1" customWidth="1"/>
  </cols>
  <sheetData>
    <row r="1" spans="1:12" s="26" customFormat="1" ht="29.25" customHeight="1">
      <c r="A1" s="120" t="s">
        <v>574</v>
      </c>
      <c r="B1" s="121"/>
      <c r="C1" s="121"/>
      <c r="D1" s="121"/>
      <c r="E1" s="121"/>
      <c r="F1" s="121"/>
      <c r="G1" s="122"/>
    </row>
    <row r="2" spans="1:12" s="26" customFormat="1" ht="17.25" customHeight="1">
      <c r="A2" s="123" t="s">
        <v>576</v>
      </c>
      <c r="B2" s="68"/>
      <c r="C2" s="68"/>
      <c r="D2" s="68"/>
      <c r="E2" s="68"/>
      <c r="F2" s="68"/>
      <c r="G2" s="124"/>
    </row>
    <row r="3" spans="1:12" s="26" customFormat="1" ht="13.5">
      <c r="A3" s="125"/>
      <c r="B3" s="64"/>
      <c r="C3" s="64"/>
      <c r="D3" s="64"/>
      <c r="E3" s="64"/>
      <c r="F3" s="64"/>
      <c r="G3" s="126"/>
    </row>
    <row r="4" spans="1:12" s="26" customFormat="1" ht="13.5">
      <c r="A4" s="125"/>
      <c r="B4" s="64"/>
      <c r="C4" s="64"/>
      <c r="D4" s="64"/>
      <c r="E4" s="64"/>
      <c r="F4" s="64"/>
      <c r="G4" s="126"/>
    </row>
    <row r="5" spans="1:12" s="26" customFormat="1" ht="16.5">
      <c r="A5" s="127"/>
      <c r="B5" s="65"/>
      <c r="C5" s="65"/>
      <c r="D5" s="66"/>
      <c r="E5" s="66"/>
      <c r="F5" s="39"/>
      <c r="G5" s="128"/>
    </row>
    <row r="6" spans="1:12" s="42" customFormat="1" ht="18.75" thickBot="1">
      <c r="A6" s="129" t="s">
        <v>537</v>
      </c>
      <c r="B6" s="116"/>
      <c r="C6" s="116"/>
      <c r="D6" s="116"/>
      <c r="E6" s="116"/>
      <c r="F6" s="116"/>
      <c r="G6" s="130"/>
    </row>
    <row r="7" spans="1:12" s="28" customFormat="1" ht="37.5" customHeight="1" thickBot="1">
      <c r="A7" s="117" t="s">
        <v>575</v>
      </c>
      <c r="B7" s="118"/>
      <c r="C7" s="118"/>
      <c r="D7" s="118"/>
      <c r="E7" s="118"/>
      <c r="F7" s="118"/>
      <c r="G7" s="119">
        <f>'PRESUPUESTO GENERAL DESARROLLO'!G341</f>
        <v>0</v>
      </c>
      <c r="H7" s="29"/>
      <c r="I7" s="29"/>
      <c r="J7" s="29"/>
      <c r="K7" s="29"/>
      <c r="L7" s="29"/>
    </row>
    <row r="8" spans="1:12" s="2" customFormat="1" ht="18" customHeight="1">
      <c r="A8" s="102" t="s">
        <v>57</v>
      </c>
      <c r="B8" s="103"/>
      <c r="C8" s="103"/>
      <c r="D8" s="103"/>
      <c r="E8" s="103"/>
      <c r="F8" s="103"/>
      <c r="G8" s="104"/>
      <c r="H8" s="1"/>
      <c r="I8" s="1"/>
      <c r="J8" s="1"/>
      <c r="K8" s="1"/>
      <c r="L8" s="1"/>
    </row>
    <row r="9" spans="1:12" s="1" customFormat="1" ht="18" customHeight="1">
      <c r="A9" s="105"/>
      <c r="B9" s="80" t="s">
        <v>59</v>
      </c>
      <c r="C9" s="81"/>
      <c r="D9" s="81"/>
      <c r="E9" s="82"/>
      <c r="F9" s="83"/>
      <c r="G9" s="106">
        <f>F10+F11+F12+F13+F14+F15+F16+F17+F18+F19</f>
        <v>0</v>
      </c>
    </row>
    <row r="10" spans="1:12" s="1" customFormat="1" ht="18" customHeight="1">
      <c r="A10" s="107"/>
      <c r="B10" s="84" t="s">
        <v>61</v>
      </c>
      <c r="C10" s="85" t="s">
        <v>1</v>
      </c>
      <c r="D10" s="86">
        <v>0</v>
      </c>
      <c r="E10" s="87">
        <v>0</v>
      </c>
      <c r="F10" s="88">
        <f>D10*E10</f>
        <v>0</v>
      </c>
      <c r="G10" s="108"/>
    </row>
    <row r="11" spans="1:12" s="1" customFormat="1" ht="18" customHeight="1">
      <c r="A11" s="107"/>
      <c r="B11" s="84" t="s">
        <v>63</v>
      </c>
      <c r="C11" s="85" t="s">
        <v>1</v>
      </c>
      <c r="D11" s="86">
        <v>0</v>
      </c>
      <c r="E11" s="87">
        <v>0</v>
      </c>
      <c r="F11" s="88">
        <f>D11*E11</f>
        <v>0</v>
      </c>
      <c r="G11" s="108"/>
    </row>
    <row r="12" spans="1:12" s="1" customFormat="1" ht="18" customHeight="1">
      <c r="A12" s="107"/>
      <c r="B12" s="84" t="s">
        <v>65</v>
      </c>
      <c r="C12" s="85" t="s">
        <v>1</v>
      </c>
      <c r="D12" s="86">
        <v>0</v>
      </c>
      <c r="E12" s="87">
        <v>0</v>
      </c>
      <c r="F12" s="88">
        <f t="shared" ref="F12:F19" si="0">D12*E12</f>
        <v>0</v>
      </c>
      <c r="G12" s="108"/>
    </row>
    <row r="13" spans="1:12" s="1" customFormat="1" ht="18" customHeight="1">
      <c r="A13" s="107"/>
      <c r="B13" s="84" t="s">
        <v>67</v>
      </c>
      <c r="C13" s="85" t="s">
        <v>1</v>
      </c>
      <c r="D13" s="86">
        <v>0</v>
      </c>
      <c r="E13" s="87">
        <v>0</v>
      </c>
      <c r="F13" s="88">
        <f>D13*E13</f>
        <v>0</v>
      </c>
      <c r="G13" s="108"/>
    </row>
    <row r="14" spans="1:12" s="1" customFormat="1" ht="18" customHeight="1">
      <c r="A14" s="107"/>
      <c r="B14" s="84" t="s">
        <v>69</v>
      </c>
      <c r="C14" s="85" t="s">
        <v>1</v>
      </c>
      <c r="D14" s="86">
        <v>0</v>
      </c>
      <c r="E14" s="87">
        <v>0</v>
      </c>
      <c r="F14" s="88">
        <f t="shared" si="0"/>
        <v>0</v>
      </c>
      <c r="G14" s="108"/>
    </row>
    <row r="15" spans="1:12" s="1" customFormat="1" ht="18" customHeight="1">
      <c r="A15" s="107"/>
      <c r="B15" s="84" t="s">
        <v>71</v>
      </c>
      <c r="C15" s="85" t="s">
        <v>1</v>
      </c>
      <c r="D15" s="86">
        <v>0</v>
      </c>
      <c r="E15" s="87">
        <v>0</v>
      </c>
      <c r="F15" s="88">
        <f t="shared" si="0"/>
        <v>0</v>
      </c>
      <c r="G15" s="108"/>
    </row>
    <row r="16" spans="1:12" s="1" customFormat="1" ht="18" customHeight="1">
      <c r="A16" s="107"/>
      <c r="B16" s="84" t="s">
        <v>73</v>
      </c>
      <c r="C16" s="85" t="s">
        <v>1</v>
      </c>
      <c r="D16" s="86">
        <v>0</v>
      </c>
      <c r="E16" s="87">
        <v>0</v>
      </c>
      <c r="F16" s="88">
        <f t="shared" si="0"/>
        <v>0</v>
      </c>
      <c r="G16" s="108"/>
    </row>
    <row r="17" spans="1:7" s="1" customFormat="1" ht="18" customHeight="1">
      <c r="A17" s="107"/>
      <c r="B17" s="84" t="s">
        <v>75</v>
      </c>
      <c r="C17" s="85" t="s">
        <v>1</v>
      </c>
      <c r="D17" s="86">
        <v>0</v>
      </c>
      <c r="E17" s="87">
        <v>0</v>
      </c>
      <c r="F17" s="88">
        <f t="shared" si="0"/>
        <v>0</v>
      </c>
      <c r="G17" s="108"/>
    </row>
    <row r="18" spans="1:7" s="1" customFormat="1" ht="18" customHeight="1">
      <c r="A18" s="107"/>
      <c r="B18" s="84" t="s">
        <v>77</v>
      </c>
      <c r="C18" s="85" t="s">
        <v>1</v>
      </c>
      <c r="D18" s="86">
        <v>0</v>
      </c>
      <c r="E18" s="87">
        <v>0</v>
      </c>
      <c r="F18" s="88">
        <f t="shared" si="0"/>
        <v>0</v>
      </c>
      <c r="G18" s="108"/>
    </row>
    <row r="19" spans="1:7" s="1" customFormat="1" ht="18" customHeight="1">
      <c r="A19" s="107"/>
      <c r="B19" s="84" t="s">
        <v>79</v>
      </c>
      <c r="C19" s="85" t="s">
        <v>1</v>
      </c>
      <c r="D19" s="86">
        <v>0</v>
      </c>
      <c r="E19" s="87">
        <v>0</v>
      </c>
      <c r="F19" s="88">
        <f t="shared" si="0"/>
        <v>0</v>
      </c>
      <c r="G19" s="108"/>
    </row>
    <row r="20" spans="1:7" s="1" customFormat="1" ht="18" customHeight="1">
      <c r="A20" s="109" t="s">
        <v>28</v>
      </c>
      <c r="B20" s="90"/>
      <c r="C20" s="90"/>
      <c r="D20" s="90"/>
      <c r="E20" s="90"/>
      <c r="F20" s="90"/>
      <c r="G20" s="108"/>
    </row>
    <row r="21" spans="1:7" s="1" customFormat="1" ht="18" customHeight="1">
      <c r="A21" s="105"/>
      <c r="B21" s="80" t="s">
        <v>81</v>
      </c>
      <c r="C21" s="91"/>
      <c r="D21" s="91"/>
      <c r="E21" s="92"/>
      <c r="F21" s="93"/>
      <c r="G21" s="106">
        <f>F22+F23+F24+F25</f>
        <v>0</v>
      </c>
    </row>
    <row r="22" spans="1:7" s="1" customFormat="1" ht="18" customHeight="1">
      <c r="A22" s="107"/>
      <c r="B22" s="84" t="s">
        <v>83</v>
      </c>
      <c r="C22" s="85" t="s">
        <v>1</v>
      </c>
      <c r="D22" s="86">
        <v>0</v>
      </c>
      <c r="E22" s="87">
        <v>0</v>
      </c>
      <c r="F22" s="88">
        <f>D22*E22</f>
        <v>0</v>
      </c>
      <c r="G22" s="108"/>
    </row>
    <row r="23" spans="1:7" s="1" customFormat="1" ht="18" customHeight="1">
      <c r="A23" s="107"/>
      <c r="B23" s="84" t="s">
        <v>85</v>
      </c>
      <c r="C23" s="85" t="s">
        <v>1</v>
      </c>
      <c r="D23" s="86">
        <v>0</v>
      </c>
      <c r="E23" s="87">
        <v>0</v>
      </c>
      <c r="F23" s="88">
        <f>D23*E23</f>
        <v>0</v>
      </c>
      <c r="G23" s="108"/>
    </row>
    <row r="24" spans="1:7" s="1" customFormat="1" ht="18" customHeight="1">
      <c r="A24" s="107"/>
      <c r="B24" s="84" t="s">
        <v>87</v>
      </c>
      <c r="C24" s="85" t="s">
        <v>1</v>
      </c>
      <c r="D24" s="86">
        <v>0</v>
      </c>
      <c r="E24" s="87">
        <v>0</v>
      </c>
      <c r="F24" s="88">
        <f>D24*E24</f>
        <v>0</v>
      </c>
      <c r="G24" s="108"/>
    </row>
    <row r="25" spans="1:7" s="1" customFormat="1" ht="18" customHeight="1">
      <c r="A25" s="107"/>
      <c r="B25" s="84" t="s">
        <v>89</v>
      </c>
      <c r="C25" s="85" t="s">
        <v>1</v>
      </c>
      <c r="D25" s="86">
        <v>0</v>
      </c>
      <c r="E25" s="87">
        <v>0</v>
      </c>
      <c r="F25" s="88">
        <f>D25*E25</f>
        <v>0</v>
      </c>
      <c r="G25" s="108"/>
    </row>
    <row r="26" spans="1:7" s="1" customFormat="1" ht="18" customHeight="1">
      <c r="A26" s="109" t="s">
        <v>28</v>
      </c>
      <c r="B26" s="90"/>
      <c r="C26" s="90"/>
      <c r="D26" s="90"/>
      <c r="E26" s="90"/>
      <c r="F26" s="90"/>
      <c r="G26" s="108"/>
    </row>
    <row r="27" spans="1:7" s="1" customFormat="1" ht="18" customHeight="1">
      <c r="A27" s="105"/>
      <c r="B27" s="94" t="s">
        <v>91</v>
      </c>
      <c r="C27" s="94"/>
      <c r="D27" s="94"/>
      <c r="E27" s="94"/>
      <c r="F27" s="94"/>
      <c r="G27" s="106">
        <f>F28+F29+F30+F31+F32+F33</f>
        <v>0</v>
      </c>
    </row>
    <row r="28" spans="1:7" s="1" customFormat="1" ht="18" customHeight="1">
      <c r="A28" s="107"/>
      <c r="B28" s="95" t="s">
        <v>93</v>
      </c>
      <c r="C28" s="85" t="s">
        <v>1</v>
      </c>
      <c r="D28" s="96">
        <v>0</v>
      </c>
      <c r="E28" s="87">
        <v>0</v>
      </c>
      <c r="F28" s="88">
        <f t="shared" ref="F28:F33" si="1">D28*E28</f>
        <v>0</v>
      </c>
      <c r="G28" s="110"/>
    </row>
    <row r="29" spans="1:7" s="1" customFormat="1" ht="18" customHeight="1">
      <c r="A29" s="107"/>
      <c r="B29" s="97" t="s">
        <v>95</v>
      </c>
      <c r="C29" s="85" t="s">
        <v>1</v>
      </c>
      <c r="D29" s="96">
        <v>0</v>
      </c>
      <c r="E29" s="87">
        <v>0</v>
      </c>
      <c r="F29" s="88">
        <f t="shared" si="1"/>
        <v>0</v>
      </c>
      <c r="G29" s="108"/>
    </row>
    <row r="30" spans="1:7" s="1" customFormat="1" ht="18" customHeight="1">
      <c r="A30" s="107"/>
      <c r="B30" s="98" t="s">
        <v>97</v>
      </c>
      <c r="C30" s="85" t="s">
        <v>1</v>
      </c>
      <c r="D30" s="96">
        <v>0</v>
      </c>
      <c r="E30" s="87">
        <v>0</v>
      </c>
      <c r="F30" s="88">
        <f t="shared" si="1"/>
        <v>0</v>
      </c>
      <c r="G30" s="108"/>
    </row>
    <row r="31" spans="1:7" s="1" customFormat="1" ht="18" customHeight="1">
      <c r="A31" s="107"/>
      <c r="B31" s="98" t="s">
        <v>99</v>
      </c>
      <c r="C31" s="85" t="s">
        <v>1</v>
      </c>
      <c r="D31" s="96">
        <v>0</v>
      </c>
      <c r="E31" s="87">
        <v>0</v>
      </c>
      <c r="F31" s="88">
        <f t="shared" si="1"/>
        <v>0</v>
      </c>
      <c r="G31" s="108"/>
    </row>
    <row r="32" spans="1:7" s="1" customFormat="1" ht="18" customHeight="1">
      <c r="A32" s="107"/>
      <c r="B32" s="98" t="s">
        <v>101</v>
      </c>
      <c r="C32" s="85" t="s">
        <v>1</v>
      </c>
      <c r="D32" s="96">
        <v>0</v>
      </c>
      <c r="E32" s="87">
        <v>0</v>
      </c>
      <c r="F32" s="88">
        <f t="shared" si="1"/>
        <v>0</v>
      </c>
      <c r="G32" s="108"/>
    </row>
    <row r="33" spans="1:8" s="1" customFormat="1" ht="18" customHeight="1">
      <c r="A33" s="107"/>
      <c r="B33" s="98" t="s">
        <v>103</v>
      </c>
      <c r="C33" s="85" t="s">
        <v>1</v>
      </c>
      <c r="D33" s="96">
        <v>0</v>
      </c>
      <c r="E33" s="87">
        <v>0</v>
      </c>
      <c r="F33" s="88">
        <f t="shared" si="1"/>
        <v>0</v>
      </c>
      <c r="G33" s="108"/>
      <c r="H33" s="50"/>
    </row>
    <row r="34" spans="1:8" s="1" customFormat="1" ht="18" customHeight="1">
      <c r="A34" s="111" t="s">
        <v>28</v>
      </c>
      <c r="B34" s="89"/>
      <c r="C34" s="89"/>
      <c r="D34" s="89"/>
      <c r="E34" s="89"/>
      <c r="F34" s="89"/>
      <c r="G34" s="108"/>
    </row>
    <row r="35" spans="1:8" s="1" customFormat="1" ht="18" customHeight="1">
      <c r="A35" s="105"/>
      <c r="B35" s="100" t="s">
        <v>105</v>
      </c>
      <c r="C35" s="99"/>
      <c r="D35" s="99"/>
      <c r="E35" s="54"/>
      <c r="F35" s="55"/>
      <c r="G35" s="106">
        <f>F36+F37+F38+F39+F40</f>
        <v>0</v>
      </c>
    </row>
    <row r="36" spans="1:8" s="1" customFormat="1" ht="18" customHeight="1">
      <c r="A36" s="107"/>
      <c r="B36" s="84" t="s">
        <v>107</v>
      </c>
      <c r="C36" s="85" t="s">
        <v>1</v>
      </c>
      <c r="D36" s="86">
        <v>0</v>
      </c>
      <c r="E36" s="87">
        <v>0</v>
      </c>
      <c r="F36" s="88">
        <f t="shared" ref="F36:F40" si="2">D36*E36</f>
        <v>0</v>
      </c>
      <c r="G36" s="108"/>
    </row>
    <row r="37" spans="1:8" s="1" customFormat="1" ht="18" customHeight="1">
      <c r="A37" s="107"/>
      <c r="B37" s="84" t="s">
        <v>109</v>
      </c>
      <c r="C37" s="85" t="s">
        <v>1</v>
      </c>
      <c r="D37" s="86">
        <v>0</v>
      </c>
      <c r="E37" s="87">
        <v>0</v>
      </c>
      <c r="F37" s="88">
        <f t="shared" si="2"/>
        <v>0</v>
      </c>
      <c r="G37" s="108"/>
    </row>
    <row r="38" spans="1:8" s="1" customFormat="1" ht="18" customHeight="1">
      <c r="A38" s="107"/>
      <c r="B38" s="84" t="s">
        <v>112</v>
      </c>
      <c r="C38" s="85" t="s">
        <v>1</v>
      </c>
      <c r="D38" s="86">
        <v>0</v>
      </c>
      <c r="E38" s="87">
        <v>0</v>
      </c>
      <c r="F38" s="88">
        <f t="shared" si="2"/>
        <v>0</v>
      </c>
      <c r="G38" s="108"/>
    </row>
    <row r="39" spans="1:8" s="1" customFormat="1" ht="18" customHeight="1">
      <c r="A39" s="107"/>
      <c r="B39" s="84" t="s">
        <v>114</v>
      </c>
      <c r="C39" s="85" t="s">
        <v>1</v>
      </c>
      <c r="D39" s="86">
        <v>0</v>
      </c>
      <c r="E39" s="87">
        <v>0</v>
      </c>
      <c r="F39" s="88">
        <f t="shared" si="2"/>
        <v>0</v>
      </c>
      <c r="G39" s="108"/>
    </row>
    <row r="40" spans="1:8" s="1" customFormat="1" ht="18" customHeight="1">
      <c r="A40" s="107"/>
      <c r="B40" s="84" t="s">
        <v>115</v>
      </c>
      <c r="C40" s="85" t="s">
        <v>1</v>
      </c>
      <c r="D40" s="86">
        <v>0</v>
      </c>
      <c r="E40" s="87">
        <v>0</v>
      </c>
      <c r="F40" s="88">
        <f t="shared" si="2"/>
        <v>0</v>
      </c>
      <c r="G40" s="108"/>
    </row>
    <row r="41" spans="1:8" s="1" customFormat="1" ht="18" customHeight="1">
      <c r="A41" s="111" t="s">
        <v>28</v>
      </c>
      <c r="B41" s="89"/>
      <c r="C41" s="89"/>
      <c r="D41" s="89"/>
      <c r="E41" s="89"/>
      <c r="F41" s="89"/>
      <c r="G41" s="108"/>
    </row>
    <row r="42" spans="1:8" s="1" customFormat="1" ht="18" customHeight="1">
      <c r="A42" s="112"/>
      <c r="B42" s="101" t="s">
        <v>116</v>
      </c>
      <c r="C42" s="101"/>
      <c r="D42" s="101"/>
      <c r="E42" s="101"/>
      <c r="F42" s="101"/>
      <c r="G42" s="106">
        <f>G35+G27+G21+G9</f>
        <v>0</v>
      </c>
    </row>
    <row r="43" spans="1:8" s="1" customFormat="1" ht="18" customHeight="1">
      <c r="A43" s="112"/>
      <c r="B43" s="101" t="s">
        <v>54</v>
      </c>
      <c r="C43" s="101"/>
      <c r="D43" s="101"/>
      <c r="E43" s="101"/>
      <c r="F43" s="101"/>
      <c r="G43" s="106">
        <f>+G42*0.05</f>
        <v>0</v>
      </c>
    </row>
    <row r="44" spans="1:8" s="1" customFormat="1" ht="18" customHeight="1">
      <c r="A44" s="112"/>
      <c r="B44" s="101" t="s">
        <v>117</v>
      </c>
      <c r="C44" s="101"/>
      <c r="D44" s="101"/>
      <c r="E44" s="101"/>
      <c r="F44" s="101"/>
      <c r="G44" s="106">
        <f>G42+G43</f>
        <v>0</v>
      </c>
    </row>
    <row r="45" spans="1:8" s="1" customFormat="1" ht="18" customHeight="1">
      <c r="A45" s="112"/>
      <c r="B45" s="101" t="s">
        <v>545</v>
      </c>
      <c r="C45" s="101"/>
      <c r="D45" s="101"/>
      <c r="E45" s="101"/>
      <c r="F45" s="101"/>
      <c r="G45" s="106">
        <f>+G44*0.12</f>
        <v>0</v>
      </c>
    </row>
    <row r="46" spans="1:8" s="1" customFormat="1" ht="18" customHeight="1" thickBot="1">
      <c r="A46" s="113"/>
      <c r="B46" s="114" t="s">
        <v>118</v>
      </c>
      <c r="C46" s="114"/>
      <c r="D46" s="114"/>
      <c r="E46" s="114"/>
      <c r="F46" s="114"/>
      <c r="G46" s="115">
        <f>G44+G45</f>
        <v>0</v>
      </c>
    </row>
  </sheetData>
  <mergeCells count="19">
    <mergeCell ref="A7:F7"/>
    <mergeCell ref="B43:F43"/>
    <mergeCell ref="B44:F44"/>
    <mergeCell ref="B45:F45"/>
    <mergeCell ref="B46:F46"/>
    <mergeCell ref="A1:G1"/>
    <mergeCell ref="A3:G3"/>
    <mergeCell ref="A4:G4"/>
    <mergeCell ref="B5:C5"/>
    <mergeCell ref="D5:E5"/>
    <mergeCell ref="A20:F20"/>
    <mergeCell ref="A26:F26"/>
    <mergeCell ref="B27:F27"/>
    <mergeCell ref="A34:F34"/>
    <mergeCell ref="A41:F41"/>
    <mergeCell ref="B42:F42"/>
    <mergeCell ref="A6:G6"/>
    <mergeCell ref="A2:G2"/>
    <mergeCell ref="A8:G8"/>
  </mergeCells>
  <dataValidations count="1">
    <dataValidation type="list" showInputMessage="1" showErrorMessage="1" error="No válido" sqref="C10:C19 C36:C40 C28:C33 C22:C25">
      <formula1>'PRESUPUESTO GENERAL DESARROLLO'!$I$3:$I$7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71"/>
  <sheetViews>
    <sheetView zoomScale="85" zoomScaleNormal="85" zoomScaleSheetLayoutView="110" workbookViewId="0">
      <selection activeCell="A36" sqref="A36:H36"/>
    </sheetView>
  </sheetViews>
  <sheetFormatPr baseColWidth="10" defaultColWidth="10.85546875" defaultRowHeight="13.5"/>
  <cols>
    <col min="1" max="1" width="16.28515625" style="26" customWidth="1"/>
    <col min="2" max="2" width="11.42578125" style="26" customWidth="1"/>
    <col min="3" max="3" width="11" style="26" customWidth="1"/>
    <col min="4" max="4" width="16.28515625" style="26" customWidth="1"/>
    <col min="5" max="5" width="9" style="26" bestFit="1" customWidth="1"/>
    <col min="6" max="6" width="18.42578125" style="26" customWidth="1"/>
    <col min="7" max="7" width="22.7109375" style="26" bestFit="1" customWidth="1"/>
    <col min="8" max="8" width="18.28515625" style="37" customWidth="1"/>
    <col min="9" max="16384" width="10.85546875" style="26"/>
  </cols>
  <sheetData>
    <row r="1" spans="1:13" ht="29.25" customHeight="1" thickBot="1">
      <c r="A1" s="197" t="s">
        <v>541</v>
      </c>
      <c r="B1" s="198"/>
      <c r="C1" s="198"/>
      <c r="D1" s="198"/>
      <c r="E1" s="198"/>
      <c r="F1" s="198"/>
      <c r="G1" s="198"/>
      <c r="H1" s="199"/>
    </row>
    <row r="2" spans="1:13" ht="17.25">
      <c r="A2" s="67" t="s">
        <v>508</v>
      </c>
      <c r="B2" s="68"/>
      <c r="C2" s="68"/>
      <c r="D2" s="68"/>
      <c r="E2" s="68"/>
      <c r="F2" s="68"/>
      <c r="G2" s="68"/>
      <c r="H2" s="69"/>
    </row>
    <row r="3" spans="1:13">
      <c r="A3" s="75"/>
      <c r="B3" s="76"/>
      <c r="C3" s="76"/>
      <c r="D3" s="76"/>
      <c r="E3" s="76"/>
      <c r="F3" s="76"/>
      <c r="G3" s="76"/>
      <c r="H3" s="27"/>
    </row>
    <row r="4" spans="1:13">
      <c r="A4" s="75"/>
      <c r="B4" s="76"/>
      <c r="C4" s="76"/>
      <c r="D4" s="76"/>
      <c r="E4" s="76"/>
      <c r="F4" s="76"/>
      <c r="G4" s="76"/>
      <c r="H4" s="27"/>
    </row>
    <row r="5" spans="1:13" ht="16.5">
      <c r="A5" s="38"/>
      <c r="B5" s="65"/>
      <c r="C5" s="65"/>
      <c r="D5" s="66"/>
      <c r="E5" s="66"/>
      <c r="F5" s="39"/>
      <c r="G5" s="40"/>
      <c r="H5" s="41"/>
    </row>
    <row r="6" spans="1:13" s="42" customFormat="1" ht="18.75" thickBot="1">
      <c r="A6" s="73" t="s">
        <v>537</v>
      </c>
      <c r="B6" s="74"/>
      <c r="C6" s="74"/>
      <c r="D6" s="74"/>
      <c r="E6" s="74"/>
      <c r="F6" s="74"/>
      <c r="G6" s="74"/>
      <c r="H6" s="41"/>
    </row>
    <row r="7" spans="1:13" s="28" customFormat="1" ht="37.5" customHeight="1">
      <c r="A7" s="187" t="s">
        <v>575</v>
      </c>
      <c r="B7" s="188"/>
      <c r="C7" s="188"/>
      <c r="D7" s="188"/>
      <c r="E7" s="188"/>
      <c r="F7" s="188"/>
      <c r="G7" s="188"/>
      <c r="H7" s="189">
        <f>'PRESUPUESTO ETAPA DESARROLLO'!G7</f>
        <v>0</v>
      </c>
      <c r="I7" s="29"/>
      <c r="J7" s="29"/>
      <c r="K7" s="29"/>
      <c r="L7" s="29"/>
      <c r="M7" s="29"/>
    </row>
    <row r="8" spans="1:13" s="29" customFormat="1" ht="18">
      <c r="A8" s="190" t="s">
        <v>509</v>
      </c>
      <c r="B8" s="131"/>
      <c r="C8" s="131"/>
      <c r="D8" s="131"/>
      <c r="E8" s="131"/>
      <c r="F8" s="131"/>
      <c r="G8" s="131"/>
      <c r="H8" s="191"/>
    </row>
    <row r="9" spans="1:13" s="29" customFormat="1" ht="15">
      <c r="A9" s="168" t="s">
        <v>510</v>
      </c>
      <c r="B9" s="132"/>
      <c r="C9" s="132"/>
      <c r="D9" s="132"/>
      <c r="E9" s="132"/>
      <c r="F9" s="132"/>
      <c r="G9" s="132"/>
      <c r="H9" s="169"/>
      <c r="I9" s="26"/>
      <c r="J9" s="26"/>
      <c r="K9" s="26"/>
      <c r="L9" s="26"/>
      <c r="M9" s="26"/>
    </row>
    <row r="10" spans="1:13" ht="21" customHeight="1">
      <c r="A10" s="170" t="s">
        <v>511</v>
      </c>
      <c r="B10" s="133" t="s">
        <v>512</v>
      </c>
      <c r="C10" s="133" t="s">
        <v>513</v>
      </c>
      <c r="D10" s="133" t="s">
        <v>514</v>
      </c>
      <c r="E10" s="133" t="s">
        <v>515</v>
      </c>
      <c r="F10" s="133"/>
      <c r="G10" s="133" t="s">
        <v>516</v>
      </c>
      <c r="H10" s="171" t="s">
        <v>517</v>
      </c>
    </row>
    <row r="11" spans="1:13" ht="18.75" customHeight="1">
      <c r="A11" s="170"/>
      <c r="B11" s="133"/>
      <c r="C11" s="133"/>
      <c r="D11" s="133"/>
      <c r="E11" s="134" t="s">
        <v>518</v>
      </c>
      <c r="F11" s="134" t="s">
        <v>519</v>
      </c>
      <c r="G11" s="133"/>
      <c r="H11" s="171"/>
    </row>
    <row r="12" spans="1:13" ht="38.25">
      <c r="A12" s="172" t="s">
        <v>520</v>
      </c>
      <c r="B12" s="136" t="s">
        <v>495</v>
      </c>
      <c r="C12" s="136" t="s">
        <v>495</v>
      </c>
      <c r="D12" s="135"/>
      <c r="E12" s="135"/>
      <c r="F12" s="135"/>
      <c r="G12" s="135"/>
      <c r="H12" s="174">
        <v>0</v>
      </c>
    </row>
    <row r="13" spans="1:13">
      <c r="A13" s="172" t="s">
        <v>520</v>
      </c>
      <c r="B13" s="135"/>
      <c r="C13" s="135"/>
      <c r="D13" s="135"/>
      <c r="E13" s="135"/>
      <c r="F13" s="135"/>
      <c r="G13" s="135"/>
      <c r="H13" s="174">
        <v>0</v>
      </c>
    </row>
    <row r="14" spans="1:13" ht="17.100000000000001" customHeight="1">
      <c r="A14" s="172" t="s">
        <v>520</v>
      </c>
      <c r="B14" s="135"/>
      <c r="C14" s="135"/>
      <c r="D14" s="135"/>
      <c r="E14" s="135"/>
      <c r="F14" s="135"/>
      <c r="G14" s="135"/>
      <c r="H14" s="173">
        <v>0</v>
      </c>
    </row>
    <row r="15" spans="1:13" ht="17.100000000000001" customHeight="1">
      <c r="A15" s="172" t="s">
        <v>520</v>
      </c>
      <c r="B15" s="135"/>
      <c r="C15" s="135"/>
      <c r="D15" s="135"/>
      <c r="E15" s="135"/>
      <c r="F15" s="135"/>
      <c r="G15" s="135"/>
      <c r="H15" s="174">
        <v>0</v>
      </c>
    </row>
    <row r="16" spans="1:13">
      <c r="A16" s="172" t="s">
        <v>520</v>
      </c>
      <c r="B16" s="135"/>
      <c r="C16" s="135"/>
      <c r="D16" s="135"/>
      <c r="E16" s="135"/>
      <c r="F16" s="135"/>
      <c r="G16" s="135"/>
      <c r="H16" s="174">
        <v>0</v>
      </c>
    </row>
    <row r="17" spans="1:13">
      <c r="A17" s="172" t="s">
        <v>520</v>
      </c>
      <c r="B17" s="135"/>
      <c r="C17" s="135"/>
      <c r="D17" s="135"/>
      <c r="E17" s="135"/>
      <c r="F17" s="135"/>
      <c r="G17" s="135"/>
      <c r="H17" s="174">
        <v>0</v>
      </c>
    </row>
    <row r="18" spans="1:13">
      <c r="A18" s="192" t="s">
        <v>521</v>
      </c>
      <c r="B18" s="137"/>
      <c r="C18" s="137"/>
      <c r="D18" s="137"/>
      <c r="E18" s="137"/>
      <c r="F18" s="137"/>
      <c r="G18" s="137"/>
      <c r="H18" s="193">
        <f>SUM(H12:H17)</f>
        <v>0</v>
      </c>
    </row>
    <row r="19" spans="1:13" ht="15">
      <c r="A19" s="168" t="s">
        <v>522</v>
      </c>
      <c r="B19" s="132"/>
      <c r="C19" s="132"/>
      <c r="D19" s="132"/>
      <c r="E19" s="132"/>
      <c r="F19" s="132"/>
      <c r="G19" s="132"/>
      <c r="H19" s="169"/>
    </row>
    <row r="20" spans="1:13" ht="25.5" customHeight="1">
      <c r="A20" s="170" t="s">
        <v>511</v>
      </c>
      <c r="B20" s="133" t="s">
        <v>512</v>
      </c>
      <c r="C20" s="133" t="s">
        <v>513</v>
      </c>
      <c r="D20" s="133" t="s">
        <v>514</v>
      </c>
      <c r="E20" s="133" t="s">
        <v>515</v>
      </c>
      <c r="F20" s="133"/>
      <c r="G20" s="133" t="s">
        <v>516</v>
      </c>
      <c r="H20" s="171" t="s">
        <v>517</v>
      </c>
    </row>
    <row r="21" spans="1:13" ht="27.75" customHeight="1">
      <c r="A21" s="170"/>
      <c r="B21" s="133"/>
      <c r="C21" s="133"/>
      <c r="D21" s="133"/>
      <c r="E21" s="134" t="s">
        <v>518</v>
      </c>
      <c r="F21" s="134" t="s">
        <v>519</v>
      </c>
      <c r="G21" s="133"/>
      <c r="H21" s="171"/>
    </row>
    <row r="22" spans="1:13" ht="38.25">
      <c r="A22" s="172" t="s">
        <v>520</v>
      </c>
      <c r="B22" s="136" t="s">
        <v>495</v>
      </c>
      <c r="C22" s="136" t="s">
        <v>495</v>
      </c>
      <c r="D22" s="135"/>
      <c r="E22" s="135"/>
      <c r="F22" s="135"/>
      <c r="G22" s="135"/>
      <c r="H22" s="194">
        <v>0</v>
      </c>
    </row>
    <row r="23" spans="1:13">
      <c r="A23" s="172" t="s">
        <v>520</v>
      </c>
      <c r="B23" s="135"/>
      <c r="C23" s="135"/>
      <c r="D23" s="135"/>
      <c r="E23" s="135"/>
      <c r="F23" s="135"/>
      <c r="G23" s="135"/>
      <c r="H23" s="194">
        <v>0</v>
      </c>
    </row>
    <row r="24" spans="1:13">
      <c r="A24" s="172" t="s">
        <v>520</v>
      </c>
      <c r="B24" s="135"/>
      <c r="C24" s="135"/>
      <c r="D24" s="135"/>
      <c r="E24" s="135"/>
      <c r="F24" s="135"/>
      <c r="G24" s="135"/>
      <c r="H24" s="194"/>
    </row>
    <row r="25" spans="1:13">
      <c r="A25" s="172" t="s">
        <v>520</v>
      </c>
      <c r="B25" s="135"/>
      <c r="C25" s="135"/>
      <c r="D25" s="135"/>
      <c r="E25" s="135"/>
      <c r="F25" s="135"/>
      <c r="G25" s="138"/>
      <c r="H25" s="194">
        <v>0</v>
      </c>
    </row>
    <row r="26" spans="1:13">
      <c r="A26" s="172" t="s">
        <v>520</v>
      </c>
      <c r="B26" s="135"/>
      <c r="C26" s="135"/>
      <c r="D26" s="135"/>
      <c r="E26" s="135"/>
      <c r="F26" s="135"/>
      <c r="G26" s="135"/>
      <c r="H26" s="194">
        <v>0</v>
      </c>
    </row>
    <row r="27" spans="1:13">
      <c r="A27" s="192" t="s">
        <v>523</v>
      </c>
      <c r="B27" s="137"/>
      <c r="C27" s="137"/>
      <c r="D27" s="137"/>
      <c r="E27" s="137"/>
      <c r="F27" s="137"/>
      <c r="G27" s="137"/>
      <c r="H27" s="193">
        <f>SUM(H22:H26)</f>
        <v>0</v>
      </c>
    </row>
    <row r="28" spans="1:13">
      <c r="A28" s="180"/>
      <c r="B28" s="139"/>
      <c r="C28" s="139"/>
      <c r="D28" s="139"/>
      <c r="E28" s="139"/>
      <c r="F28" s="139"/>
      <c r="G28" s="139"/>
      <c r="H28" s="181"/>
    </row>
    <row r="29" spans="1:13">
      <c r="A29" s="182" t="s">
        <v>521</v>
      </c>
      <c r="B29" s="140"/>
      <c r="C29" s="140"/>
      <c r="D29" s="140"/>
      <c r="E29" s="140"/>
      <c r="F29" s="140"/>
      <c r="G29" s="140"/>
      <c r="H29" s="195">
        <f>H18</f>
        <v>0</v>
      </c>
    </row>
    <row r="30" spans="1:13" ht="14.25" thickBot="1">
      <c r="A30" s="184" t="s">
        <v>523</v>
      </c>
      <c r="B30" s="143"/>
      <c r="C30" s="143"/>
      <c r="D30" s="143"/>
      <c r="E30" s="143"/>
      <c r="F30" s="143"/>
      <c r="G30" s="143"/>
      <c r="H30" s="196">
        <f>H27</f>
        <v>0</v>
      </c>
    </row>
    <row r="31" spans="1:13" ht="15.75" thickBot="1">
      <c r="A31" s="144" t="s">
        <v>524</v>
      </c>
      <c r="B31" s="145"/>
      <c r="C31" s="145"/>
      <c r="D31" s="145"/>
      <c r="E31" s="145"/>
      <c r="F31" s="145"/>
      <c r="G31" s="146"/>
      <c r="H31" s="147">
        <f>SUM(H29:H30)</f>
        <v>0</v>
      </c>
    </row>
    <row r="32" spans="1:13" ht="15.75" thickBot="1">
      <c r="A32" s="144" t="s">
        <v>525</v>
      </c>
      <c r="B32" s="145"/>
      <c r="C32" s="145"/>
      <c r="D32" s="145"/>
      <c r="E32" s="145"/>
      <c r="F32" s="145"/>
      <c r="G32" s="146"/>
      <c r="H32" s="186" t="e">
        <f>(H31/H7)</f>
        <v>#DIV/0!</v>
      </c>
      <c r="I32" s="28"/>
      <c r="J32" s="28"/>
      <c r="K32" s="28"/>
      <c r="L32" s="28"/>
      <c r="M32" s="28"/>
    </row>
    <row r="33" spans="1:13" s="28" customFormat="1" ht="14.25" thickBot="1">
      <c r="A33" s="30"/>
      <c r="B33" s="31"/>
      <c r="C33" s="31"/>
      <c r="D33" s="51"/>
      <c r="E33" s="31"/>
      <c r="F33" s="31"/>
      <c r="G33" s="31"/>
      <c r="H33" s="32"/>
      <c r="I33" s="26"/>
      <c r="J33" s="26"/>
      <c r="K33" s="26"/>
      <c r="L33" s="26"/>
      <c r="M33" s="26"/>
    </row>
    <row r="34" spans="1:13" ht="18">
      <c r="A34" s="163" t="s">
        <v>526</v>
      </c>
      <c r="B34" s="164"/>
      <c r="C34" s="164"/>
      <c r="D34" s="164"/>
      <c r="E34" s="164"/>
      <c r="F34" s="164"/>
      <c r="G34" s="164"/>
      <c r="H34" s="165"/>
    </row>
    <row r="35" spans="1:13">
      <c r="A35" s="166" t="s">
        <v>527</v>
      </c>
      <c r="B35" s="72"/>
      <c r="C35" s="72"/>
      <c r="D35" s="72"/>
      <c r="E35" s="72"/>
      <c r="F35" s="72"/>
      <c r="G35" s="72"/>
      <c r="H35" s="167"/>
    </row>
    <row r="36" spans="1:13" ht="15">
      <c r="A36" s="168" t="s">
        <v>510</v>
      </c>
      <c r="B36" s="132"/>
      <c r="C36" s="132"/>
      <c r="D36" s="132"/>
      <c r="E36" s="132"/>
      <c r="F36" s="132"/>
      <c r="G36" s="132"/>
      <c r="H36" s="169"/>
    </row>
    <row r="37" spans="1:13" ht="26.25" customHeight="1">
      <c r="A37" s="170" t="s">
        <v>511</v>
      </c>
      <c r="B37" s="133" t="s">
        <v>512</v>
      </c>
      <c r="C37" s="133" t="s">
        <v>513</v>
      </c>
      <c r="D37" s="133" t="s">
        <v>514</v>
      </c>
      <c r="E37" s="133" t="s">
        <v>515</v>
      </c>
      <c r="F37" s="133"/>
      <c r="G37" s="133" t="s">
        <v>516</v>
      </c>
      <c r="H37" s="171" t="s">
        <v>517</v>
      </c>
    </row>
    <row r="38" spans="1:13" ht="31.5" customHeight="1">
      <c r="A38" s="170"/>
      <c r="B38" s="133"/>
      <c r="C38" s="133"/>
      <c r="D38" s="133"/>
      <c r="E38" s="134" t="s">
        <v>518</v>
      </c>
      <c r="F38" s="134" t="s">
        <v>519</v>
      </c>
      <c r="G38" s="133"/>
      <c r="H38" s="171"/>
    </row>
    <row r="39" spans="1:13" ht="15.6" customHeight="1">
      <c r="A39" s="172" t="s">
        <v>520</v>
      </c>
      <c r="B39" s="135"/>
      <c r="C39" s="135"/>
      <c r="D39" s="135"/>
      <c r="E39" s="135"/>
      <c r="F39" s="135"/>
      <c r="G39" s="135"/>
      <c r="H39" s="173">
        <v>0</v>
      </c>
    </row>
    <row r="40" spans="1:13">
      <c r="A40" s="172" t="s">
        <v>520</v>
      </c>
      <c r="B40" s="135"/>
      <c r="C40" s="135"/>
      <c r="D40" s="135"/>
      <c r="E40" s="135"/>
      <c r="F40" s="135"/>
      <c r="G40" s="135"/>
      <c r="H40" s="173">
        <v>0</v>
      </c>
    </row>
    <row r="41" spans="1:13" ht="17.100000000000001" customHeight="1">
      <c r="A41" s="172" t="s">
        <v>520</v>
      </c>
      <c r="B41" s="135"/>
      <c r="C41" s="135"/>
      <c r="D41" s="135"/>
      <c r="E41" s="135"/>
      <c r="F41" s="135"/>
      <c r="G41" s="135"/>
      <c r="H41" s="173">
        <v>0</v>
      </c>
    </row>
    <row r="42" spans="1:13" ht="17.100000000000001" customHeight="1">
      <c r="A42" s="172" t="s">
        <v>520</v>
      </c>
      <c r="B42" s="135"/>
      <c r="C42" s="135"/>
      <c r="D42" s="135"/>
      <c r="E42" s="135"/>
      <c r="F42" s="135"/>
      <c r="G42" s="135"/>
      <c r="H42" s="174">
        <v>0</v>
      </c>
    </row>
    <row r="43" spans="1:13">
      <c r="A43" s="172" t="s">
        <v>520</v>
      </c>
      <c r="B43" s="135"/>
      <c r="C43" s="135"/>
      <c r="D43" s="135"/>
      <c r="E43" s="135"/>
      <c r="F43" s="135"/>
      <c r="G43" s="135"/>
      <c r="H43" s="174">
        <v>0</v>
      </c>
    </row>
    <row r="44" spans="1:13">
      <c r="A44" s="172" t="s">
        <v>520</v>
      </c>
      <c r="B44" s="135"/>
      <c r="C44" s="135"/>
      <c r="D44" s="135"/>
      <c r="E44" s="135"/>
      <c r="F44" s="135"/>
      <c r="G44" s="135"/>
      <c r="H44" s="174">
        <v>0</v>
      </c>
    </row>
    <row r="45" spans="1:13">
      <c r="A45" s="175" t="s">
        <v>521</v>
      </c>
      <c r="B45" s="141"/>
      <c r="C45" s="141"/>
      <c r="D45" s="141"/>
      <c r="E45" s="141"/>
      <c r="F45" s="141"/>
      <c r="G45" s="141"/>
      <c r="H45" s="176">
        <f>SUM(H39:H44)</f>
        <v>0</v>
      </c>
    </row>
    <row r="46" spans="1:13" ht="19.350000000000001" customHeight="1">
      <c r="A46" s="168" t="s">
        <v>522</v>
      </c>
      <c r="B46" s="132"/>
      <c r="C46" s="132"/>
      <c r="D46" s="132"/>
      <c r="E46" s="132"/>
      <c r="F46" s="132"/>
      <c r="G46" s="132"/>
      <c r="H46" s="169"/>
    </row>
    <row r="47" spans="1:13" ht="21" customHeight="1">
      <c r="A47" s="170" t="s">
        <v>511</v>
      </c>
      <c r="B47" s="133" t="s">
        <v>512</v>
      </c>
      <c r="C47" s="133" t="s">
        <v>513</v>
      </c>
      <c r="D47" s="133" t="s">
        <v>514</v>
      </c>
      <c r="E47" s="133" t="s">
        <v>515</v>
      </c>
      <c r="F47" s="133"/>
      <c r="G47" s="133" t="s">
        <v>516</v>
      </c>
      <c r="H47" s="171" t="s">
        <v>517</v>
      </c>
    </row>
    <row r="48" spans="1:13" ht="20.25" customHeight="1">
      <c r="A48" s="170"/>
      <c r="B48" s="133"/>
      <c r="C48" s="133"/>
      <c r="D48" s="133"/>
      <c r="E48" s="134" t="s">
        <v>518</v>
      </c>
      <c r="F48" s="134" t="s">
        <v>519</v>
      </c>
      <c r="G48" s="133"/>
      <c r="H48" s="171"/>
    </row>
    <row r="49" spans="1:13">
      <c r="A49" s="172" t="s">
        <v>520</v>
      </c>
      <c r="B49" s="135"/>
      <c r="C49" s="135"/>
      <c r="D49" s="135"/>
      <c r="E49" s="135"/>
      <c r="F49" s="135"/>
      <c r="G49" s="135"/>
      <c r="H49" s="177"/>
    </row>
    <row r="50" spans="1:13">
      <c r="A50" s="172" t="s">
        <v>520</v>
      </c>
      <c r="B50" s="135"/>
      <c r="C50" s="135"/>
      <c r="D50" s="135"/>
      <c r="E50" s="135"/>
      <c r="F50" s="135"/>
      <c r="G50" s="135"/>
      <c r="H50" s="177">
        <v>0</v>
      </c>
    </row>
    <row r="51" spans="1:13">
      <c r="A51" s="172" t="s">
        <v>520</v>
      </c>
      <c r="B51" s="135"/>
      <c r="C51" s="135"/>
      <c r="D51" s="135"/>
      <c r="E51" s="135"/>
      <c r="F51" s="135"/>
      <c r="G51" s="135"/>
      <c r="H51" s="177">
        <v>0</v>
      </c>
    </row>
    <row r="52" spans="1:13">
      <c r="A52" s="172" t="s">
        <v>520</v>
      </c>
      <c r="B52" s="135"/>
      <c r="C52" s="135"/>
      <c r="D52" s="135"/>
      <c r="E52" s="135"/>
      <c r="F52" s="135"/>
      <c r="G52" s="138"/>
      <c r="H52" s="177">
        <v>0</v>
      </c>
    </row>
    <row r="53" spans="1:13">
      <c r="A53" s="172" t="s">
        <v>520</v>
      </c>
      <c r="B53" s="135"/>
      <c r="C53" s="135"/>
      <c r="D53" s="135"/>
      <c r="E53" s="135"/>
      <c r="F53" s="135"/>
      <c r="G53" s="138"/>
      <c r="H53" s="177">
        <v>0</v>
      </c>
    </row>
    <row r="54" spans="1:13">
      <c r="A54" s="172" t="s">
        <v>520</v>
      </c>
      <c r="B54" s="135"/>
      <c r="C54" s="135"/>
      <c r="D54" s="135"/>
      <c r="E54" s="135"/>
      <c r="F54" s="135"/>
      <c r="G54" s="135"/>
      <c r="H54" s="177">
        <v>0</v>
      </c>
    </row>
    <row r="55" spans="1:13">
      <c r="A55" s="178" t="s">
        <v>523</v>
      </c>
      <c r="B55" s="142"/>
      <c r="C55" s="142"/>
      <c r="D55" s="142"/>
      <c r="E55" s="142"/>
      <c r="F55" s="142"/>
      <c r="G55" s="142"/>
      <c r="H55" s="179">
        <f>SUM(H49:H54)</f>
        <v>0</v>
      </c>
    </row>
    <row r="56" spans="1:13">
      <c r="A56" s="180"/>
      <c r="B56" s="139"/>
      <c r="C56" s="139"/>
      <c r="D56" s="139"/>
      <c r="E56" s="139"/>
      <c r="F56" s="139"/>
      <c r="G56" s="139"/>
      <c r="H56" s="181"/>
    </row>
    <row r="57" spans="1:13">
      <c r="A57" s="182" t="s">
        <v>521</v>
      </c>
      <c r="B57" s="140"/>
      <c r="C57" s="140"/>
      <c r="D57" s="140"/>
      <c r="E57" s="140"/>
      <c r="F57" s="140"/>
      <c r="G57" s="140"/>
      <c r="H57" s="183">
        <f>H45</f>
        <v>0</v>
      </c>
    </row>
    <row r="58" spans="1:13" ht="14.25" thickBot="1">
      <c r="A58" s="184" t="s">
        <v>523</v>
      </c>
      <c r="B58" s="143"/>
      <c r="C58" s="143"/>
      <c r="D58" s="143"/>
      <c r="E58" s="143"/>
      <c r="F58" s="143"/>
      <c r="G58" s="143"/>
      <c r="H58" s="185">
        <f>H55</f>
        <v>0</v>
      </c>
    </row>
    <row r="59" spans="1:13" ht="15.75" thickBot="1">
      <c r="A59" s="144" t="s">
        <v>528</v>
      </c>
      <c r="B59" s="145"/>
      <c r="C59" s="145"/>
      <c r="D59" s="145"/>
      <c r="E59" s="145"/>
      <c r="F59" s="145"/>
      <c r="G59" s="146"/>
      <c r="H59" s="147">
        <f>SUM(H57:H58)</f>
        <v>0</v>
      </c>
    </row>
    <row r="60" spans="1:13" ht="15.75" thickBot="1">
      <c r="A60" s="144" t="s">
        <v>529</v>
      </c>
      <c r="B60" s="145"/>
      <c r="C60" s="145"/>
      <c r="D60" s="145"/>
      <c r="E60" s="145"/>
      <c r="F60" s="145"/>
      <c r="G60" s="146"/>
      <c r="H60" s="148" t="e">
        <f>(H59/H7)</f>
        <v>#DIV/0!</v>
      </c>
      <c r="I60" s="28"/>
      <c r="J60" s="28"/>
      <c r="K60" s="28"/>
      <c r="L60" s="28"/>
      <c r="M60" s="28"/>
    </row>
    <row r="61" spans="1:13" s="28" customFormat="1" ht="21" customHeight="1" thickBot="1">
      <c r="A61" s="31"/>
      <c r="B61" s="31"/>
      <c r="C61" s="31"/>
      <c r="D61" s="31"/>
      <c r="E61" s="31"/>
      <c r="F61" s="31"/>
      <c r="G61" s="31"/>
      <c r="H61" s="33"/>
    </row>
    <row r="62" spans="1:13" s="28" customFormat="1" ht="21" customHeight="1">
      <c r="A62" s="31"/>
      <c r="B62" s="152" t="s">
        <v>530</v>
      </c>
      <c r="C62" s="153"/>
      <c r="D62" s="153"/>
      <c r="E62" s="153"/>
      <c r="F62" s="154" t="s">
        <v>531</v>
      </c>
      <c r="G62" s="155" t="s">
        <v>532</v>
      </c>
      <c r="H62" s="33"/>
    </row>
    <row r="63" spans="1:13" s="28" customFormat="1" ht="15">
      <c r="A63" s="31"/>
      <c r="B63" s="156" t="s">
        <v>533</v>
      </c>
      <c r="C63" s="149"/>
      <c r="D63" s="149"/>
      <c r="E63" s="149"/>
      <c r="F63" s="150">
        <f>+H7</f>
        <v>0</v>
      </c>
      <c r="G63" s="157" t="e">
        <f>+F63/H7</f>
        <v>#DIV/0!</v>
      </c>
      <c r="H63" s="33"/>
    </row>
    <row r="64" spans="1:13" s="28" customFormat="1" ht="15">
      <c r="A64" s="31"/>
      <c r="B64" s="156" t="s">
        <v>534</v>
      </c>
      <c r="C64" s="149"/>
      <c r="D64" s="149"/>
      <c r="E64" s="149"/>
      <c r="F64" s="151">
        <f>+H31</f>
        <v>0</v>
      </c>
      <c r="G64" s="158" t="e">
        <f>+H32</f>
        <v>#DIV/0!</v>
      </c>
      <c r="H64" s="33"/>
      <c r="I64" s="26"/>
      <c r="J64" s="26"/>
      <c r="K64" s="26"/>
      <c r="L64" s="26"/>
      <c r="M64" s="26"/>
    </row>
    <row r="65" spans="1:55" ht="15.75" thickBot="1">
      <c r="A65" s="31"/>
      <c r="B65" s="159" t="s">
        <v>535</v>
      </c>
      <c r="C65" s="160"/>
      <c r="D65" s="160"/>
      <c r="E65" s="160"/>
      <c r="F65" s="161">
        <f>+F63-F64</f>
        <v>0</v>
      </c>
      <c r="G65" s="162" t="e">
        <f>+G63-G64</f>
        <v>#DIV/0!</v>
      </c>
      <c r="H65" s="33"/>
    </row>
    <row r="66" spans="1:55">
      <c r="A66" s="31"/>
      <c r="B66" s="31"/>
      <c r="C66" s="31"/>
      <c r="D66" s="31"/>
      <c r="E66" s="31"/>
      <c r="F66" s="31"/>
      <c r="G66" s="31"/>
      <c r="H66" s="33"/>
    </row>
    <row r="67" spans="1:55" ht="39" customHeight="1">
      <c r="A67" s="71" t="s">
        <v>536</v>
      </c>
      <c r="B67" s="71"/>
      <c r="C67" s="71"/>
      <c r="D67" s="71"/>
      <c r="E67" s="71"/>
      <c r="F67" s="71"/>
      <c r="G67" s="71"/>
      <c r="H67" s="71"/>
    </row>
    <row r="68" spans="1:55">
      <c r="A68" s="70"/>
      <c r="B68" s="70"/>
      <c r="C68" s="70"/>
      <c r="D68" s="70"/>
      <c r="E68" s="70"/>
      <c r="F68" s="70"/>
      <c r="G68" s="70"/>
      <c r="H68" s="70"/>
    </row>
    <row r="69" spans="1:55">
      <c r="A69" s="70"/>
      <c r="B69" s="70"/>
      <c r="C69" s="70"/>
      <c r="D69" s="70"/>
      <c r="E69" s="70"/>
      <c r="F69" s="70"/>
      <c r="G69" s="70"/>
      <c r="H69" s="70"/>
      <c r="I69" s="36"/>
      <c r="J69" s="36"/>
      <c r="K69" s="36"/>
      <c r="L69" s="36"/>
      <c r="M69" s="36"/>
    </row>
    <row r="70" spans="1:55">
      <c r="A70" s="34"/>
      <c r="B70" s="34"/>
      <c r="C70" s="34"/>
      <c r="D70" s="34"/>
      <c r="E70" s="34"/>
      <c r="F70" s="34"/>
      <c r="G70" s="34"/>
      <c r="H70" s="35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</row>
    <row r="71" spans="1:55" ht="15" customHeight="1"/>
  </sheetData>
  <mergeCells count="64">
    <mergeCell ref="A1:H1"/>
    <mergeCell ref="A2:H2"/>
    <mergeCell ref="A3:G3"/>
    <mergeCell ref="A4:G4"/>
    <mergeCell ref="B5:C5"/>
    <mergeCell ref="D5:E5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A69:H69"/>
    <mergeCell ref="B62:E62"/>
    <mergeCell ref="B63:E63"/>
    <mergeCell ref="B64:E64"/>
    <mergeCell ref="B65:E65"/>
  </mergeCells>
  <pageMargins left="0.75" right="0.75" top="1" bottom="1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view="pageLayout" topLeftCell="A9" zoomScale="110" zoomScalePageLayoutView="110" workbookViewId="0">
      <selection activeCell="C11" sqref="C11:D11"/>
    </sheetView>
  </sheetViews>
  <sheetFormatPr baseColWidth="10" defaultColWidth="10.85546875" defaultRowHeight="16.5"/>
  <cols>
    <col min="1" max="1" width="11.140625" style="22" customWidth="1"/>
    <col min="2" max="2" width="27.42578125" style="22" customWidth="1"/>
    <col min="3" max="3" width="17.7109375" style="22" customWidth="1"/>
    <col min="4" max="4" width="19.42578125" style="22" customWidth="1"/>
    <col min="5" max="16384" width="10.85546875" style="22"/>
  </cols>
  <sheetData>
    <row r="1" spans="1:5" s="21" customFormat="1" ht="19.350000000000001" customHeight="1">
      <c r="A1" s="209" t="s">
        <v>577</v>
      </c>
      <c r="B1" s="210"/>
      <c r="C1" s="210"/>
      <c r="D1" s="211"/>
      <c r="E1" s="20"/>
    </row>
    <row r="2" spans="1:5">
      <c r="A2" s="212"/>
      <c r="B2" s="78"/>
      <c r="C2" s="78"/>
      <c r="D2" s="213"/>
    </row>
    <row r="3" spans="1:5">
      <c r="A3" s="214"/>
      <c r="B3" s="57"/>
      <c r="C3" s="57"/>
      <c r="D3" s="215"/>
    </row>
    <row r="4" spans="1:5">
      <c r="A4" s="212"/>
      <c r="B4" s="78"/>
      <c r="C4" s="78"/>
      <c r="D4" s="213"/>
    </row>
    <row r="5" spans="1:5" ht="18">
      <c r="A5" s="216" t="s">
        <v>538</v>
      </c>
      <c r="B5" s="79"/>
      <c r="C5" s="79"/>
      <c r="D5" s="217"/>
    </row>
    <row r="6" spans="1:5">
      <c r="A6" s="218"/>
      <c r="B6" s="200"/>
      <c r="C6" s="200"/>
      <c r="D6" s="219"/>
    </row>
    <row r="7" spans="1:5" ht="23.25" customHeight="1">
      <c r="A7" s="220" t="s">
        <v>496</v>
      </c>
      <c r="B7" s="201"/>
      <c r="C7" s="201"/>
      <c r="D7" s="221"/>
    </row>
    <row r="8" spans="1:5" ht="32.450000000000003" customHeight="1">
      <c r="A8" s="222" t="s">
        <v>497</v>
      </c>
      <c r="B8" s="202"/>
      <c r="C8" s="203">
        <f>'PRESUPUESTO GENERAL DESARROLLO'!G346</f>
        <v>0</v>
      </c>
      <c r="D8" s="223"/>
    </row>
    <row r="9" spans="1:5" ht="42.75" customHeight="1">
      <c r="A9" s="222" t="s">
        <v>543</v>
      </c>
      <c r="B9" s="202"/>
      <c r="C9" s="203">
        <f>'PRESUPUESTO ETAPA DESARROLLO'!G7</f>
        <v>0</v>
      </c>
      <c r="D9" s="223"/>
    </row>
    <row r="10" spans="1:5" ht="32.450000000000003" customHeight="1">
      <c r="A10" s="222" t="s">
        <v>542</v>
      </c>
      <c r="B10" s="202"/>
      <c r="C10" s="203">
        <v>0</v>
      </c>
      <c r="D10" s="223"/>
    </row>
    <row r="11" spans="1:5" ht="56.45" customHeight="1">
      <c r="A11" s="222" t="s">
        <v>544</v>
      </c>
      <c r="B11" s="202"/>
      <c r="C11" s="204" t="e">
        <f>C10/C9</f>
        <v>#DIV/0!</v>
      </c>
      <c r="D11" s="224"/>
    </row>
    <row r="12" spans="1:5">
      <c r="A12" s="225"/>
      <c r="B12" s="205"/>
      <c r="C12" s="205"/>
      <c r="D12" s="226"/>
    </row>
    <row r="13" spans="1:5" ht="74.45" customHeight="1">
      <c r="A13" s="227" t="s">
        <v>498</v>
      </c>
      <c r="B13" s="206" t="s">
        <v>546</v>
      </c>
      <c r="C13" s="206" t="s">
        <v>547</v>
      </c>
      <c r="D13" s="228" t="s">
        <v>548</v>
      </c>
    </row>
    <row r="14" spans="1:5" ht="21" customHeight="1">
      <c r="A14" s="229" t="s">
        <v>499</v>
      </c>
      <c r="B14" s="207" t="s">
        <v>501</v>
      </c>
      <c r="C14" s="208">
        <v>1</v>
      </c>
      <c r="D14" s="230" t="e">
        <f>C14/C10</f>
        <v>#DIV/0!</v>
      </c>
    </row>
    <row r="15" spans="1:5">
      <c r="A15" s="229" t="s">
        <v>500</v>
      </c>
      <c r="B15" s="207" t="s">
        <v>501</v>
      </c>
      <c r="C15" s="208">
        <v>0</v>
      </c>
      <c r="D15" s="230" t="e">
        <f>C15/C10</f>
        <v>#DIV/0!</v>
      </c>
    </row>
    <row r="16" spans="1:5">
      <c r="A16" s="229" t="s">
        <v>502</v>
      </c>
      <c r="B16" s="207" t="s">
        <v>501</v>
      </c>
      <c r="C16" s="208">
        <v>0</v>
      </c>
      <c r="D16" s="230" t="e">
        <f>C16/C10</f>
        <v>#DIV/0!</v>
      </c>
    </row>
    <row r="17" spans="1:4">
      <c r="A17" s="229" t="s">
        <v>503</v>
      </c>
      <c r="B17" s="207" t="s">
        <v>501</v>
      </c>
      <c r="C17" s="208">
        <v>0</v>
      </c>
      <c r="D17" s="230" t="e">
        <f>C17/C10</f>
        <v>#DIV/0!</v>
      </c>
    </row>
    <row r="18" spans="1:4">
      <c r="A18" s="229" t="s">
        <v>504</v>
      </c>
      <c r="B18" s="207" t="s">
        <v>501</v>
      </c>
      <c r="C18" s="208">
        <v>0</v>
      </c>
      <c r="D18" s="230" t="e">
        <f>C18/C10</f>
        <v>#DIV/0!</v>
      </c>
    </row>
    <row r="19" spans="1:4">
      <c r="A19" s="229" t="s">
        <v>505</v>
      </c>
      <c r="B19" s="207" t="s">
        <v>501</v>
      </c>
      <c r="C19" s="208">
        <v>0</v>
      </c>
      <c r="D19" s="230" t="e">
        <f>C19/C10</f>
        <v>#DIV/0!</v>
      </c>
    </row>
    <row r="20" spans="1:4" ht="17.25" thickBot="1">
      <c r="A20" s="231"/>
      <c r="B20" s="232" t="s">
        <v>506</v>
      </c>
      <c r="C20" s="233">
        <f>SUM(C14:C19)</f>
        <v>1</v>
      </c>
      <c r="D20" s="234" t="e">
        <f>SUM(D14:D19)</f>
        <v>#DIV/0!</v>
      </c>
    </row>
    <row r="21" spans="1:4">
      <c r="A21" s="23"/>
      <c r="B21" s="24"/>
      <c r="C21" s="24"/>
      <c r="D21" s="24"/>
    </row>
    <row r="22" spans="1:4" ht="43.5" customHeight="1">
      <c r="A22" s="77" t="s">
        <v>507</v>
      </c>
      <c r="B22" s="77"/>
      <c r="C22" s="77"/>
      <c r="D22" s="77"/>
    </row>
    <row r="23" spans="1:4">
      <c r="A23" s="25"/>
      <c r="B23" s="25"/>
      <c r="C23" s="25"/>
      <c r="D23" s="25"/>
    </row>
    <row r="24" spans="1:4">
      <c r="D24" s="25"/>
    </row>
    <row r="31" spans="1:4" ht="30.6" customHeight="1"/>
  </sheetData>
  <mergeCells count="16">
    <mergeCell ref="A7:D7"/>
    <mergeCell ref="A1:D1"/>
    <mergeCell ref="A2:D2"/>
    <mergeCell ref="A4:D4"/>
    <mergeCell ref="A6:D6"/>
    <mergeCell ref="A5:D5"/>
    <mergeCell ref="A11:B11"/>
    <mergeCell ref="C11:D11"/>
    <mergeCell ref="A12:D12"/>
    <mergeCell ref="A22:D22"/>
    <mergeCell ref="A8:B8"/>
    <mergeCell ref="C8:D8"/>
    <mergeCell ref="A9:B9"/>
    <mergeCell ref="C9:D9"/>
    <mergeCell ref="A10:B10"/>
    <mergeCell ref="C10:D10"/>
  </mergeCells>
  <phoneticPr fontId="16" type="noConversion"/>
  <pageMargins left="0.75" right="0.75" top="1" bottom="1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PRESUPUESTO GENERAL DESARROLLO</vt:lpstr>
      <vt:lpstr>PRESUPUESTO ETAPA DESARROLLO</vt:lpstr>
      <vt:lpstr>PLAN DE 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admin</cp:lastModifiedBy>
  <cp:lastPrinted>2018-06-15T17:48:30Z</cp:lastPrinted>
  <dcterms:created xsi:type="dcterms:W3CDTF">2016-09-20T22:13:19Z</dcterms:created>
  <dcterms:modified xsi:type="dcterms:W3CDTF">2019-02-04T15:26:40Z</dcterms:modified>
</cp:coreProperties>
</file>