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38400" windowHeight="19860" tabRatio="500"/>
  </bookViews>
  <sheets>
    <sheet name="CRONOGRAMA" sheetId="4" r:id="rId1"/>
    <sheet name="Comite Jurados" sheetId="2" r:id="rId2"/>
    <sheet name="Costo jurados" sheetId="5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5" l="1"/>
  <c r="I37" i="2"/>
  <c r="J34" i="5"/>
  <c r="J32" i="5"/>
  <c r="J31" i="5"/>
  <c r="J30" i="5"/>
  <c r="J27" i="5"/>
  <c r="J23" i="5"/>
  <c r="J21" i="5"/>
  <c r="I48" i="2"/>
  <c r="I49" i="2"/>
  <c r="I50" i="2"/>
  <c r="I51" i="2"/>
  <c r="I45" i="2"/>
  <c r="I43" i="2"/>
  <c r="I42" i="2"/>
  <c r="I41" i="2"/>
  <c r="I38" i="2"/>
  <c r="I34" i="2"/>
  <c r="I32" i="2"/>
  <c r="H48" i="2"/>
  <c r="G12" i="5"/>
  <c r="H12" i="5"/>
  <c r="I12" i="5"/>
  <c r="G13" i="5"/>
  <c r="H13" i="5"/>
  <c r="I13" i="5"/>
  <c r="G14" i="5"/>
  <c r="H14" i="5"/>
  <c r="I14" i="5"/>
  <c r="I15" i="5"/>
  <c r="I9" i="2"/>
  <c r="I8" i="2"/>
  <c r="I7" i="2"/>
  <c r="H22" i="2"/>
  <c r="I16" i="2"/>
  <c r="I15" i="2"/>
  <c r="I22" i="2"/>
  <c r="I23" i="2"/>
  <c r="I24" i="2"/>
  <c r="I25" i="2"/>
  <c r="I18" i="2"/>
  <c r="I12" i="2"/>
</calcChain>
</file>

<file path=xl/sharedStrings.xml><?xml version="1.0" encoding="utf-8"?>
<sst xmlns="http://schemas.openxmlformats.org/spreadsheetml/2006/main" count="297" uniqueCount="110">
  <si>
    <t>Producción Ficción</t>
  </si>
  <si>
    <t xml:space="preserve">Producción Documental </t>
  </si>
  <si>
    <t xml:space="preserve">Producción Corto Animado </t>
  </si>
  <si>
    <t>Biblia serie o largo de animación</t>
  </si>
  <si>
    <t>Nuevos Medios</t>
  </si>
  <si>
    <t>1 día</t>
  </si>
  <si>
    <t>2 días</t>
  </si>
  <si>
    <t>Festivales y Muestras</t>
  </si>
  <si>
    <t xml:space="preserve"> </t>
  </si>
  <si>
    <t xml:space="preserve">Guion Documental </t>
  </si>
  <si>
    <t>Guion Ficción</t>
  </si>
  <si>
    <t>Postproducción</t>
  </si>
  <si>
    <t>Desarrollo Ficción y Documental</t>
  </si>
  <si>
    <t>Coproducción Minoritaria</t>
  </si>
  <si>
    <t>Evaluacion Individual</t>
  </si>
  <si>
    <t>Evaluación Colectiva</t>
  </si>
  <si>
    <t xml:space="preserve">Honorarios </t>
  </si>
  <si>
    <t>Jurados</t>
  </si>
  <si>
    <t>Total</t>
  </si>
  <si>
    <t>Renta</t>
  </si>
  <si>
    <t>IVA</t>
  </si>
  <si>
    <t>TOTAL</t>
  </si>
  <si>
    <t>4 días</t>
  </si>
  <si>
    <t>Nº</t>
  </si>
  <si>
    <t>ETAPAS  DEL CONCURSO</t>
  </si>
  <si>
    <t>FECHA INICIAL</t>
  </si>
  <si>
    <t>FECHA DE CIERRE</t>
  </si>
  <si>
    <t>DÍAS TÉRMINO</t>
  </si>
  <si>
    <t>Etapa de Postulación.</t>
  </si>
  <si>
    <t>21 días</t>
  </si>
  <si>
    <t>Validación de requisitos de postulación por parte del  ICCA.</t>
  </si>
  <si>
    <t>8 días</t>
  </si>
  <si>
    <t>Publicación por parte del ICCA de  Proyectos que avanzan a Evaluación Individual y Notificación a postulantes descalificados para continuar en el concurso.</t>
  </si>
  <si>
    <t>Apertura etapa de impugnación.</t>
  </si>
  <si>
    <t>Calificación de la impugnación.</t>
  </si>
  <si>
    <t>Resolución de la impugnación.</t>
  </si>
  <si>
    <t>Evaluación individual de proyectos postulantes por parte de los miembros del comité de selección.</t>
  </si>
  <si>
    <t>20 días</t>
  </si>
  <si>
    <t>Publicación Comités de Selección.</t>
  </si>
  <si>
    <t>Deliberación y selección.</t>
  </si>
  <si>
    <t>Notificación a Beneficiarios.</t>
  </si>
  <si>
    <t>Recepción de Documentos Habilitantes.</t>
  </si>
  <si>
    <t>Firma de Convenios (se notificará las fechas asignadas por el BDE B.P)</t>
  </si>
  <si>
    <t>22 días</t>
  </si>
  <si>
    <t>1 er Llamado</t>
  </si>
  <si>
    <t>2do Llamado</t>
  </si>
  <si>
    <t>3er Llamado</t>
  </si>
  <si>
    <t>Categorias</t>
  </si>
  <si>
    <t>Llamados</t>
  </si>
  <si>
    <t>Comité de Selección</t>
  </si>
  <si>
    <t>Inicio Convocatoria</t>
  </si>
  <si>
    <t xml:space="preserve">01 de febrero </t>
  </si>
  <si>
    <t>01 de mayo</t>
  </si>
  <si>
    <t>01 de agosto</t>
  </si>
  <si>
    <t>Distribución de paquete de 6 películas</t>
  </si>
  <si>
    <t>Promoción y estreno</t>
  </si>
  <si>
    <t>Promoción / Postproducción / Distribución - Comunitario</t>
  </si>
  <si>
    <t>Festivales Emblematicos</t>
  </si>
  <si>
    <t>Rubros Opeativos primer llamado</t>
  </si>
  <si>
    <t xml:space="preserve">Apoyos Internacionales </t>
  </si>
  <si>
    <t>Comité 8</t>
  </si>
  <si>
    <t xml:space="preserve">Jurado 1 </t>
  </si>
  <si>
    <t>Jurado 2</t>
  </si>
  <si>
    <t>Jurado 3</t>
  </si>
  <si>
    <t>No. Sesiones</t>
  </si>
  <si>
    <t>V. Unitario</t>
  </si>
  <si>
    <t>Imp</t>
  </si>
  <si>
    <t>Subtotal</t>
  </si>
  <si>
    <t>Notificación mediante sistema de postulación a postulantes para realizar correcciones a documentación con inconformidades subsanables.</t>
  </si>
  <si>
    <t>Notificación mediante sistema de postulación a postulantes descalificados para continuar en el concurso.</t>
  </si>
  <si>
    <t>Carga en el sistema de postulación de la documentación con información actualizada y/o corregida por parte del postulante notificado.</t>
  </si>
  <si>
    <t>Segunda verificación de observaciones a los requisitos de postulación por parte del ICCA a postulante notificado.</t>
  </si>
  <si>
    <t>CRONOGRAMA LLAMADOS CONVOCATORIA 2020</t>
  </si>
  <si>
    <t>PRIMER LLAMADO FEBRERO 2020</t>
  </si>
  <si>
    <t>Primer lunes de febrero hasta el último viernes</t>
  </si>
  <si>
    <t>El sistema se cierra a las 17h00 del viernes</t>
  </si>
  <si>
    <t>28/2/2019
HASTA LAS 17H00</t>
  </si>
  <si>
    <t>Ingresar al sistema de postulación para evisar si tiene observaciones a su postulación</t>
  </si>
  <si>
    <t xml:space="preserve">Publicación en la página web del ICCA de proyectos que avanzan a Evaluación Colectiva </t>
  </si>
  <si>
    <t>Notificación vía mail a proyectos que avanzan a Evaluación Colectiva (Solo para las categorías con Pitch).</t>
  </si>
  <si>
    <t>Evaluación Colectiva (Comité de Selección)</t>
  </si>
  <si>
    <t>Anuncio y publicación de resultados.</t>
  </si>
  <si>
    <t>Suscripción de convenios con Benenficarios</t>
  </si>
  <si>
    <t>2DO LLAMADO 4 DE MAYO</t>
  </si>
  <si>
    <t>3ER LLAMADO 03 DE AGOSTO</t>
  </si>
  <si>
    <t>29/5/2019
HASTA LAS 17H00</t>
  </si>
  <si>
    <t>28/8/2019
HASTA LAS 17H00</t>
  </si>
  <si>
    <t xml:space="preserve">Primer Llamado </t>
  </si>
  <si>
    <t xml:space="preserve">Segundo Llamado </t>
  </si>
  <si>
    <t>Tercer Llamado</t>
  </si>
  <si>
    <t>EVALUACIÓN COLECTIVA</t>
  </si>
  <si>
    <t xml:space="preserve">CATEGORIAS: </t>
  </si>
  <si>
    <t xml:space="preserve">Producción de largometraje de Ficción </t>
  </si>
  <si>
    <t xml:space="preserve">Producción de largometraje Documental  </t>
  </si>
  <si>
    <t>Producción de largometraje Ficción Kichwa-Shuar</t>
  </si>
  <si>
    <t xml:space="preserve">Producción Corto de Animación </t>
  </si>
  <si>
    <t>Desarrollo de biblia de largo animación o serie</t>
  </si>
  <si>
    <t xml:space="preserve">Nuevos Medios </t>
  </si>
  <si>
    <t>Script Doctors</t>
  </si>
  <si>
    <t xml:space="preserve">13 de enero Anuncio </t>
  </si>
  <si>
    <t xml:space="preserve">CATEGORIAS </t>
  </si>
  <si>
    <t xml:space="preserve">Promoción Distribución de Película </t>
  </si>
  <si>
    <t xml:space="preserve">Muestras y Festivales </t>
  </si>
  <si>
    <t xml:space="preserve">Guion: Ficción y  Documental </t>
  </si>
  <si>
    <t xml:space="preserve">Festivales Emblemáticos </t>
  </si>
  <si>
    <t>Desarrollo Largometraje Documental</t>
  </si>
  <si>
    <t>Desarrollo Largometraje de Ficción</t>
  </si>
  <si>
    <t>Postproducción largo Ficción /Documental /Animación</t>
  </si>
  <si>
    <t>1er Llamado</t>
  </si>
  <si>
    <t>% 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</si>
</sst>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</font>
    <font>
      <sz val="10"/>
      <color theme="1"/>
      <name val="Times"/>
    </font>
    <font>
      <b/>
      <sz val="12"/>
      <color theme="1"/>
      <name val="Cambria"/>
    </font>
    <font>
      <b/>
      <sz val="10"/>
      <color rgb="FF000000"/>
      <name val="Helvetica Neue"/>
    </font>
    <font>
      <sz val="10"/>
      <color rgb="FF000000"/>
      <name val="Helvetica Neue"/>
    </font>
    <font>
      <b/>
      <i/>
      <sz val="12"/>
      <color theme="1"/>
      <name val="Calibri"/>
      <scheme val="minor"/>
    </font>
    <font>
      <b/>
      <sz val="10"/>
      <color theme="1"/>
      <name val="Times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1" xfId="0" applyBorder="1"/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23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3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/>
    <xf numFmtId="0" fontId="0" fillId="0" borderId="19" xfId="0" applyFill="1" applyBorder="1"/>
    <xf numFmtId="0" fontId="0" fillId="0" borderId="26" xfId="0" applyFill="1" applyBorder="1"/>
    <xf numFmtId="0" fontId="0" fillId="0" borderId="9" xfId="0" applyFill="1" applyBorder="1" applyAlignment="1">
      <alignment horizontal="center" vertical="center"/>
    </xf>
    <xf numFmtId="0" fontId="0" fillId="0" borderId="24" xfId="0" applyFill="1" applyBorder="1" applyAlignment="1">
      <alignment wrapText="1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" fontId="9" fillId="0" borderId="20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16" fontId="9" fillId="0" borderId="17" xfId="0" applyNumberFormat="1" applyFont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16" fontId="9" fillId="0" borderId="20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1" fillId="0" borderId="0" xfId="0" applyFont="1" applyAlignment="1">
      <alignment vertical="center"/>
    </xf>
    <xf numFmtId="0" fontId="2" fillId="0" borderId="34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43" fontId="0" fillId="0" borderId="0" xfId="147" applyFont="1" applyAlignment="1">
      <alignment horizontal="center" vertic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3" fontId="0" fillId="0" borderId="11" xfId="147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3" fontId="0" fillId="0" borderId="29" xfId="147" applyFont="1" applyBorder="1" applyAlignment="1">
      <alignment horizontal="center" vertical="center"/>
    </xf>
    <xf numFmtId="43" fontId="0" fillId="0" borderId="52" xfId="147" applyFont="1" applyBorder="1" applyAlignment="1">
      <alignment horizontal="center" vertical="center"/>
    </xf>
    <xf numFmtId="43" fontId="0" fillId="0" borderId="16" xfId="147" applyFont="1" applyBorder="1" applyAlignment="1">
      <alignment horizontal="center" vertical="center"/>
    </xf>
    <xf numFmtId="43" fontId="0" fillId="0" borderId="20" xfId="147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43" fontId="0" fillId="0" borderId="13" xfId="147" applyFont="1" applyBorder="1" applyAlignment="1">
      <alignment horizontal="center" vertical="center"/>
    </xf>
    <xf numFmtId="0" fontId="0" fillId="0" borderId="55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56" xfId="0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56" xfId="0" applyFont="1" applyBorder="1"/>
    <xf numFmtId="0" fontId="0" fillId="0" borderId="21" xfId="0" applyBorder="1" applyAlignment="1">
      <alignment horizontal="center"/>
    </xf>
    <xf numFmtId="43" fontId="0" fillId="0" borderId="22" xfId="147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6" xfId="0" applyFill="1" applyBorder="1"/>
    <xf numFmtId="0" fontId="0" fillId="0" borderId="55" xfId="0" applyFill="1" applyBorder="1"/>
  </cellXfs>
  <cellStyles count="2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Millares" xfId="147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5"/>
  <sheetViews>
    <sheetView tabSelected="1" workbookViewId="0">
      <selection activeCell="E87" sqref="E87"/>
    </sheetView>
  </sheetViews>
  <sheetFormatPr baseColWidth="10" defaultRowHeight="15" x14ac:dyDescent="0"/>
  <cols>
    <col min="3" max="3" width="41.5" customWidth="1"/>
    <col min="5" max="5" width="15.83203125" customWidth="1"/>
    <col min="6" max="6" width="10.83203125" hidden="1" customWidth="1"/>
    <col min="7" max="7" width="17.5" customWidth="1"/>
    <col min="8" max="8" width="19.5" customWidth="1"/>
    <col min="11" max="11" width="16.1640625" bestFit="1" customWidth="1"/>
    <col min="12" max="12" width="17.6640625" bestFit="1" customWidth="1"/>
  </cols>
  <sheetData>
    <row r="3" spans="2:10">
      <c r="B3" s="115" t="s">
        <v>72</v>
      </c>
    </row>
    <row r="4" spans="2:10">
      <c r="B4" s="115" t="s">
        <v>73</v>
      </c>
    </row>
    <row r="5" spans="2:10">
      <c r="B5" s="115" t="s">
        <v>91</v>
      </c>
      <c r="G5" s="2" t="s">
        <v>90</v>
      </c>
      <c r="I5" t="s">
        <v>8</v>
      </c>
    </row>
    <row r="6" spans="2:10" ht="26">
      <c r="B6" s="12">
        <v>1</v>
      </c>
      <c r="C6" t="s">
        <v>92</v>
      </c>
      <c r="G6" s="5" t="s">
        <v>87</v>
      </c>
      <c r="H6" s="105" t="s">
        <v>80</v>
      </c>
      <c r="I6" s="41">
        <v>43576</v>
      </c>
      <c r="J6" s="41">
        <v>43579</v>
      </c>
    </row>
    <row r="7" spans="2:10" ht="26">
      <c r="B7" s="12">
        <v>2</v>
      </c>
      <c r="C7" t="s">
        <v>93</v>
      </c>
      <c r="G7" s="5" t="s">
        <v>88</v>
      </c>
      <c r="H7" s="105" t="s">
        <v>80</v>
      </c>
      <c r="I7" s="41">
        <v>43674</v>
      </c>
      <c r="J7" s="41">
        <v>43677</v>
      </c>
    </row>
    <row r="8" spans="2:10" ht="26">
      <c r="B8" s="12">
        <v>3</v>
      </c>
      <c r="C8" t="s">
        <v>95</v>
      </c>
      <c r="G8" s="5" t="s">
        <v>89</v>
      </c>
      <c r="H8" s="105" t="s">
        <v>80</v>
      </c>
      <c r="I8" s="41">
        <v>43765</v>
      </c>
      <c r="J8" s="41">
        <v>43768</v>
      </c>
    </row>
    <row r="9" spans="2:10">
      <c r="B9" s="12">
        <v>4</v>
      </c>
      <c r="C9" t="s">
        <v>96</v>
      </c>
    </row>
    <row r="10" spans="2:10">
      <c r="B10" s="12">
        <v>5</v>
      </c>
      <c r="C10" t="s">
        <v>97</v>
      </c>
    </row>
    <row r="11" spans="2:10">
      <c r="B11" s="12">
        <v>6</v>
      </c>
      <c r="C11" s="111" t="s">
        <v>98</v>
      </c>
      <c r="D11" s="111" t="s">
        <v>99</v>
      </c>
    </row>
    <row r="12" spans="2:10">
      <c r="B12" s="12" t="s">
        <v>8</v>
      </c>
      <c r="E12" s="111"/>
    </row>
    <row r="13" spans="2:10" ht="16" thickBot="1">
      <c r="B13" s="12"/>
    </row>
    <row r="14" spans="2:10" ht="27" thickBot="1">
      <c r="B14" s="51" t="s">
        <v>23</v>
      </c>
      <c r="C14" s="52" t="s">
        <v>24</v>
      </c>
      <c r="D14" s="52" t="s">
        <v>25</v>
      </c>
      <c r="E14" s="53" t="s">
        <v>26</v>
      </c>
      <c r="F14" s="15" t="s">
        <v>27</v>
      </c>
      <c r="G14" s="16"/>
    </row>
    <row r="15" spans="2:10">
      <c r="B15" s="59">
        <v>1</v>
      </c>
      <c r="C15" s="61" t="s">
        <v>28</v>
      </c>
      <c r="D15" s="62">
        <v>43499</v>
      </c>
      <c r="E15" s="63" t="s">
        <v>76</v>
      </c>
      <c r="F15" s="65" t="s">
        <v>29</v>
      </c>
      <c r="G15" s="16"/>
      <c r="H15" t="s">
        <v>74</v>
      </c>
    </row>
    <row r="16" spans="2:10" ht="16" thickBot="1">
      <c r="B16" s="60"/>
      <c r="C16" s="56"/>
      <c r="D16" s="57"/>
      <c r="E16" s="64"/>
      <c r="F16" s="66"/>
      <c r="G16" s="16"/>
      <c r="H16" t="s">
        <v>75</v>
      </c>
    </row>
    <row r="17" spans="2:8">
      <c r="B17" s="60">
        <v>2</v>
      </c>
      <c r="C17" s="56" t="s">
        <v>30</v>
      </c>
      <c r="D17" s="57">
        <v>43526</v>
      </c>
      <c r="E17" s="64">
        <v>43533</v>
      </c>
      <c r="F17" s="65" t="s">
        <v>31</v>
      </c>
      <c r="G17" s="16"/>
      <c r="H17" t="s">
        <v>8</v>
      </c>
    </row>
    <row r="18" spans="2:8" ht="16" thickBot="1">
      <c r="B18" s="60"/>
      <c r="C18" s="56"/>
      <c r="D18" s="57"/>
      <c r="E18" s="64"/>
      <c r="F18" s="66"/>
      <c r="G18" s="16"/>
    </row>
    <row r="19" spans="2:8" ht="40" thickBot="1">
      <c r="B19" s="48">
        <v>3</v>
      </c>
      <c r="C19" s="38" t="s">
        <v>68</v>
      </c>
      <c r="D19" s="39">
        <v>43534</v>
      </c>
      <c r="E19" s="49">
        <v>43534</v>
      </c>
      <c r="F19" s="17" t="s">
        <v>5</v>
      </c>
      <c r="G19" s="16"/>
    </row>
    <row r="20" spans="2:8" ht="40" thickBot="1">
      <c r="B20" s="48">
        <v>4</v>
      </c>
      <c r="C20" s="38" t="s">
        <v>69</v>
      </c>
      <c r="D20" s="39">
        <v>43534</v>
      </c>
      <c r="E20" s="49">
        <v>43534</v>
      </c>
      <c r="F20" s="17" t="s">
        <v>5</v>
      </c>
      <c r="G20" s="16"/>
      <c r="H20" t="s">
        <v>77</v>
      </c>
    </row>
    <row r="21" spans="2:8" ht="40" thickBot="1">
      <c r="B21" s="48">
        <v>5</v>
      </c>
      <c r="C21" s="38" t="s">
        <v>70</v>
      </c>
      <c r="D21" s="39">
        <v>43535</v>
      </c>
      <c r="E21" s="49">
        <v>43536</v>
      </c>
      <c r="F21" s="17" t="s">
        <v>6</v>
      </c>
      <c r="G21" s="16"/>
    </row>
    <row r="22" spans="2:8" ht="55" customHeight="1">
      <c r="B22" s="48">
        <v>6</v>
      </c>
      <c r="C22" s="38" t="s">
        <v>71</v>
      </c>
      <c r="D22" s="39">
        <v>43537</v>
      </c>
      <c r="E22" s="49">
        <v>43540</v>
      </c>
      <c r="F22" s="47" t="s">
        <v>6</v>
      </c>
      <c r="G22" s="16"/>
    </row>
    <row r="23" spans="2:8" ht="53" thickBot="1">
      <c r="B23" s="48">
        <v>7</v>
      </c>
      <c r="C23" s="38" t="s">
        <v>32</v>
      </c>
      <c r="D23" s="39">
        <v>43541</v>
      </c>
      <c r="E23" s="49">
        <v>43541</v>
      </c>
      <c r="F23" s="17" t="s">
        <v>5</v>
      </c>
      <c r="G23" s="16"/>
    </row>
    <row r="24" spans="2:8" ht="27" thickBot="1">
      <c r="B24" s="48">
        <v>8</v>
      </c>
      <c r="C24" s="38" t="s">
        <v>36</v>
      </c>
      <c r="D24" s="39">
        <v>43542</v>
      </c>
      <c r="E24" s="49">
        <v>43565</v>
      </c>
      <c r="F24" s="17" t="s">
        <v>6</v>
      </c>
      <c r="G24" s="16"/>
    </row>
    <row r="25" spans="2:8" ht="27" thickBot="1">
      <c r="B25" s="48">
        <v>9</v>
      </c>
      <c r="C25" s="38" t="s">
        <v>78</v>
      </c>
      <c r="D25" s="39">
        <v>43568</v>
      </c>
      <c r="E25" s="49">
        <v>43568</v>
      </c>
      <c r="F25" s="17" t="s">
        <v>5</v>
      </c>
      <c r="G25" s="16"/>
    </row>
    <row r="26" spans="2:8" ht="40" thickBot="1">
      <c r="B26" s="48">
        <v>10</v>
      </c>
      <c r="C26" s="38" t="s">
        <v>79</v>
      </c>
      <c r="D26" s="39">
        <v>43569</v>
      </c>
      <c r="E26" s="49">
        <v>43569</v>
      </c>
      <c r="F26" s="17" t="s">
        <v>5</v>
      </c>
      <c r="G26" s="16"/>
    </row>
    <row r="27" spans="2:8" ht="33" customHeight="1">
      <c r="B27" s="48">
        <v>11</v>
      </c>
      <c r="C27" s="38" t="s">
        <v>38</v>
      </c>
      <c r="D27" s="39">
        <v>43575</v>
      </c>
      <c r="E27" s="49">
        <v>43575</v>
      </c>
      <c r="F27" s="47" t="s">
        <v>37</v>
      </c>
      <c r="G27" s="16"/>
    </row>
    <row r="28" spans="2:8" ht="16" thickBot="1">
      <c r="B28" s="48">
        <v>12</v>
      </c>
      <c r="C28" s="38" t="s">
        <v>80</v>
      </c>
      <c r="D28" s="39">
        <v>43576</v>
      </c>
      <c r="E28" s="49">
        <v>43579</v>
      </c>
      <c r="F28" s="17" t="s">
        <v>5</v>
      </c>
      <c r="G28" s="16"/>
    </row>
    <row r="29" spans="2:8" ht="16" thickBot="1">
      <c r="B29" s="48">
        <v>13</v>
      </c>
      <c r="C29" s="38" t="s">
        <v>39</v>
      </c>
      <c r="D29" s="39">
        <v>43579</v>
      </c>
      <c r="E29" s="49">
        <v>43579</v>
      </c>
      <c r="F29" s="17" t="s">
        <v>5</v>
      </c>
      <c r="G29" s="16"/>
    </row>
    <row r="30" spans="2:8" ht="16" thickBot="1">
      <c r="B30" s="48">
        <v>14</v>
      </c>
      <c r="C30" s="38" t="s">
        <v>81</v>
      </c>
      <c r="D30" s="39">
        <v>43582</v>
      </c>
      <c r="E30" s="49">
        <v>43582</v>
      </c>
      <c r="F30" s="17" t="s">
        <v>5</v>
      </c>
      <c r="G30" s="16"/>
    </row>
    <row r="31" spans="2:8" ht="16" thickBot="1">
      <c r="B31" s="48">
        <v>15</v>
      </c>
      <c r="C31" s="38" t="s">
        <v>33</v>
      </c>
      <c r="D31" s="39">
        <v>43583</v>
      </c>
      <c r="E31" s="49">
        <v>43584</v>
      </c>
      <c r="F31" s="17" t="s">
        <v>22</v>
      </c>
      <c r="G31" s="16"/>
    </row>
    <row r="32" spans="2:8" ht="16" thickBot="1">
      <c r="B32" s="48">
        <v>16</v>
      </c>
      <c r="C32" s="38" t="s">
        <v>34</v>
      </c>
      <c r="D32" s="39">
        <v>43585</v>
      </c>
      <c r="E32" s="49">
        <v>43585</v>
      </c>
      <c r="F32" s="17" t="s">
        <v>5</v>
      </c>
      <c r="G32" s="16"/>
    </row>
    <row r="33" spans="2:7" ht="16" thickBot="1">
      <c r="B33" s="48">
        <v>17</v>
      </c>
      <c r="C33" s="38" t="s">
        <v>35</v>
      </c>
      <c r="D33" s="39">
        <v>43590</v>
      </c>
      <c r="E33" s="49">
        <v>43590</v>
      </c>
      <c r="F33" s="17" t="s">
        <v>5</v>
      </c>
      <c r="G33" s="16"/>
    </row>
    <row r="34" spans="2:7" ht="16" thickBot="1">
      <c r="B34" s="48">
        <v>18</v>
      </c>
      <c r="C34" s="38" t="s">
        <v>40</v>
      </c>
      <c r="D34" s="39">
        <v>43591</v>
      </c>
      <c r="E34" s="49">
        <v>43591</v>
      </c>
      <c r="F34" s="17" t="s">
        <v>6</v>
      </c>
      <c r="G34" s="16"/>
    </row>
    <row r="35" spans="2:7" ht="16" thickBot="1">
      <c r="B35" s="48">
        <v>19</v>
      </c>
      <c r="C35" s="38" t="s">
        <v>41</v>
      </c>
      <c r="D35" s="39">
        <v>43598</v>
      </c>
      <c r="E35" s="49">
        <v>43600</v>
      </c>
      <c r="F35" s="17" t="s">
        <v>6</v>
      </c>
      <c r="G35" s="16"/>
    </row>
    <row r="36" spans="2:7" ht="16" thickBot="1">
      <c r="B36" s="50">
        <v>20</v>
      </c>
      <c r="C36" s="54" t="s">
        <v>82</v>
      </c>
      <c r="D36" s="54"/>
      <c r="E36" s="55"/>
      <c r="F36" s="17" t="s">
        <v>22</v>
      </c>
      <c r="G36" s="16"/>
    </row>
    <row r="37" spans="2:7">
      <c r="B37" s="12"/>
    </row>
    <row r="38" spans="2:7">
      <c r="B38" s="18"/>
    </row>
    <row r="39" spans="2:7">
      <c r="B39" s="18"/>
    </row>
    <row r="40" spans="2:7">
      <c r="B40" s="18"/>
    </row>
    <row r="41" spans="2:7">
      <c r="B41" s="18"/>
    </row>
    <row r="42" spans="2:7">
      <c r="B42" s="18"/>
    </row>
    <row r="43" spans="2:7">
      <c r="B43" s="18" t="s">
        <v>83</v>
      </c>
    </row>
    <row r="44" spans="2:7">
      <c r="B44" s="18"/>
    </row>
    <row r="45" spans="2:7">
      <c r="B45" s="18" t="s">
        <v>100</v>
      </c>
    </row>
    <row r="46" spans="2:7">
      <c r="B46" s="18"/>
    </row>
    <row r="47" spans="2:7">
      <c r="B47" s="18">
        <v>7</v>
      </c>
      <c r="C47" s="112" t="s">
        <v>101</v>
      </c>
    </row>
    <row r="48" spans="2:7">
      <c r="B48" s="18">
        <v>8</v>
      </c>
      <c r="C48" s="112" t="s">
        <v>102</v>
      </c>
    </row>
    <row r="49" spans="2:7" ht="30">
      <c r="B49" s="18">
        <v>9</v>
      </c>
      <c r="C49" s="113" t="s">
        <v>56</v>
      </c>
    </row>
    <row r="50" spans="2:7">
      <c r="B50" s="18">
        <v>10</v>
      </c>
      <c r="C50" s="114" t="s">
        <v>103</v>
      </c>
    </row>
    <row r="51" spans="2:7">
      <c r="B51" s="18">
        <v>11</v>
      </c>
      <c r="C51" s="114" t="s">
        <v>104</v>
      </c>
    </row>
    <row r="53" spans="2:7" ht="16" thickBot="1">
      <c r="B53" s="13"/>
    </row>
    <row r="54" spans="2:7" ht="27" thickBot="1">
      <c r="B54" s="14" t="s">
        <v>23</v>
      </c>
      <c r="C54" s="15" t="s">
        <v>24</v>
      </c>
      <c r="D54" s="96" t="s">
        <v>25</v>
      </c>
      <c r="E54" s="97" t="s">
        <v>26</v>
      </c>
      <c r="F54" s="15" t="s">
        <v>27</v>
      </c>
      <c r="G54" s="16"/>
    </row>
    <row r="55" spans="2:7" ht="16" thickBot="1">
      <c r="B55" s="51" t="s">
        <v>23</v>
      </c>
      <c r="C55" s="52" t="s">
        <v>24</v>
      </c>
      <c r="D55" s="101"/>
      <c r="E55" s="102"/>
      <c r="F55" s="58" t="s">
        <v>29</v>
      </c>
      <c r="G55" s="16"/>
    </row>
    <row r="56" spans="2:7" ht="16" thickBot="1">
      <c r="B56" s="59">
        <v>1</v>
      </c>
      <c r="C56" s="61" t="s">
        <v>28</v>
      </c>
      <c r="D56" s="62">
        <v>43589</v>
      </c>
      <c r="E56" s="63" t="s">
        <v>85</v>
      </c>
      <c r="F56" s="66"/>
      <c r="G56" s="16"/>
    </row>
    <row r="57" spans="2:7" ht="15" customHeight="1">
      <c r="B57" s="60"/>
      <c r="C57" s="56"/>
      <c r="D57" s="57"/>
      <c r="E57" s="64"/>
      <c r="F57" s="65" t="s">
        <v>31</v>
      </c>
      <c r="G57" s="16"/>
    </row>
    <row r="58" spans="2:7" ht="16" thickBot="1">
      <c r="B58" s="60">
        <v>2</v>
      </c>
      <c r="C58" s="56" t="s">
        <v>30</v>
      </c>
      <c r="D58" s="57">
        <v>43617</v>
      </c>
      <c r="E58" s="64">
        <v>43624</v>
      </c>
      <c r="F58" s="66"/>
      <c r="G58" s="16"/>
    </row>
    <row r="59" spans="2:7" ht="16" thickBot="1">
      <c r="B59" s="60"/>
      <c r="C59" s="56"/>
      <c r="D59" s="57"/>
      <c r="E59" s="64"/>
      <c r="F59" s="17" t="s">
        <v>5</v>
      </c>
      <c r="G59" s="16"/>
    </row>
    <row r="60" spans="2:7" ht="40" thickBot="1">
      <c r="B60" s="48">
        <v>3</v>
      </c>
      <c r="C60" s="40" t="s">
        <v>68</v>
      </c>
      <c r="D60" s="41">
        <v>43625</v>
      </c>
      <c r="E60" s="49">
        <v>43625</v>
      </c>
      <c r="F60" s="17" t="s">
        <v>5</v>
      </c>
      <c r="G60" s="16"/>
    </row>
    <row r="61" spans="2:7" ht="40" thickBot="1">
      <c r="B61" s="48">
        <v>4</v>
      </c>
      <c r="C61" s="40" t="s">
        <v>69</v>
      </c>
      <c r="D61" s="41">
        <v>43625</v>
      </c>
      <c r="E61" s="49">
        <v>43625</v>
      </c>
      <c r="F61" s="17" t="s">
        <v>6</v>
      </c>
      <c r="G61" s="16"/>
    </row>
    <row r="62" spans="2:7" ht="43" customHeight="1">
      <c r="B62" s="48">
        <v>5</v>
      </c>
      <c r="C62" s="40" t="s">
        <v>70</v>
      </c>
      <c r="D62" s="41">
        <v>43626</v>
      </c>
      <c r="E62" s="49">
        <v>43627</v>
      </c>
      <c r="F62" s="65" t="s">
        <v>6</v>
      </c>
      <c r="G62" s="16"/>
    </row>
    <row r="63" spans="2:7" ht="40" thickBot="1">
      <c r="B63" s="48">
        <v>6</v>
      </c>
      <c r="C63" s="40" t="s">
        <v>71</v>
      </c>
      <c r="D63" s="41">
        <v>43628</v>
      </c>
      <c r="E63" s="49">
        <v>43631</v>
      </c>
      <c r="F63" s="66"/>
      <c r="G63" s="16"/>
    </row>
    <row r="64" spans="2:7" ht="53" thickBot="1">
      <c r="B64" s="48">
        <v>7</v>
      </c>
      <c r="C64" s="40" t="s">
        <v>32</v>
      </c>
      <c r="D64" s="41">
        <v>43632</v>
      </c>
      <c r="E64" s="49">
        <v>43632</v>
      </c>
      <c r="F64" s="17" t="s">
        <v>5</v>
      </c>
      <c r="G64" s="16"/>
    </row>
    <row r="65" spans="2:7" ht="27" thickBot="1">
      <c r="B65" s="48">
        <v>8</v>
      </c>
      <c r="C65" s="40" t="s">
        <v>36</v>
      </c>
      <c r="D65" s="41">
        <v>43633</v>
      </c>
      <c r="E65" s="49">
        <v>43663</v>
      </c>
      <c r="F65" s="17" t="s">
        <v>6</v>
      </c>
      <c r="G65" s="16"/>
    </row>
    <row r="66" spans="2:7" ht="27" thickBot="1">
      <c r="B66" s="48">
        <v>9</v>
      </c>
      <c r="C66" s="40" t="s">
        <v>78</v>
      </c>
      <c r="D66" s="41">
        <v>43667</v>
      </c>
      <c r="E66" s="49">
        <v>43667</v>
      </c>
      <c r="F66" s="17" t="s">
        <v>5</v>
      </c>
      <c r="G66" s="16"/>
    </row>
    <row r="67" spans="2:7" ht="40" thickBot="1">
      <c r="B67" s="48">
        <v>10</v>
      </c>
      <c r="C67" s="40" t="s">
        <v>79</v>
      </c>
      <c r="D67" s="41">
        <v>43667</v>
      </c>
      <c r="E67" s="49">
        <v>43667</v>
      </c>
      <c r="F67" s="17" t="s">
        <v>5</v>
      </c>
      <c r="G67" s="16"/>
    </row>
    <row r="68" spans="2:7" ht="15" customHeight="1">
      <c r="B68" s="48">
        <v>11</v>
      </c>
      <c r="C68" s="40" t="s">
        <v>38</v>
      </c>
      <c r="D68" s="41">
        <v>43673</v>
      </c>
      <c r="E68" s="49">
        <v>43673</v>
      </c>
      <c r="F68" s="65" t="s">
        <v>43</v>
      </c>
      <c r="G68" s="16"/>
    </row>
    <row r="69" spans="2:7" ht="16" thickBot="1">
      <c r="B69" s="48">
        <v>12</v>
      </c>
      <c r="C69" s="40" t="s">
        <v>80</v>
      </c>
      <c r="D69" s="41">
        <v>43674</v>
      </c>
      <c r="E69" s="49">
        <v>43677</v>
      </c>
      <c r="F69" s="66"/>
      <c r="G69" s="16"/>
    </row>
    <row r="70" spans="2:7" ht="16" thickBot="1">
      <c r="B70" s="48">
        <v>13</v>
      </c>
      <c r="C70" s="40" t="s">
        <v>39</v>
      </c>
      <c r="D70" s="41">
        <v>43677</v>
      </c>
      <c r="E70" s="49">
        <v>43677</v>
      </c>
      <c r="F70" s="17" t="s">
        <v>5</v>
      </c>
      <c r="G70" s="16"/>
    </row>
    <row r="71" spans="2:7" ht="16" thickBot="1">
      <c r="B71" s="48">
        <v>14</v>
      </c>
      <c r="C71" s="40" t="s">
        <v>81</v>
      </c>
      <c r="D71" s="41">
        <v>43681</v>
      </c>
      <c r="E71" s="49">
        <v>43681</v>
      </c>
      <c r="F71" s="17" t="s">
        <v>5</v>
      </c>
      <c r="G71" s="16"/>
    </row>
    <row r="72" spans="2:7" ht="16" thickBot="1">
      <c r="B72" s="48">
        <v>15</v>
      </c>
      <c r="C72" s="40" t="s">
        <v>33</v>
      </c>
      <c r="D72" s="41">
        <v>43682</v>
      </c>
      <c r="E72" s="49">
        <v>43683</v>
      </c>
      <c r="F72" s="17" t="s">
        <v>5</v>
      </c>
      <c r="G72" s="16"/>
    </row>
    <row r="73" spans="2:7" ht="16" thickBot="1">
      <c r="B73" s="48">
        <v>16</v>
      </c>
      <c r="C73" s="40" t="s">
        <v>34</v>
      </c>
      <c r="D73" s="41">
        <v>43684</v>
      </c>
      <c r="E73" s="49">
        <v>43684</v>
      </c>
      <c r="F73" s="17" t="s">
        <v>22</v>
      </c>
      <c r="G73" s="16"/>
    </row>
    <row r="74" spans="2:7" ht="16" thickBot="1">
      <c r="B74" s="48">
        <v>17</v>
      </c>
      <c r="C74" s="40" t="s">
        <v>35</v>
      </c>
      <c r="D74" s="41">
        <v>43688</v>
      </c>
      <c r="E74" s="49">
        <v>43688</v>
      </c>
      <c r="F74" s="17" t="s">
        <v>5</v>
      </c>
      <c r="G74" s="16"/>
    </row>
    <row r="75" spans="2:7" ht="16" thickBot="1">
      <c r="B75" s="48">
        <v>18</v>
      </c>
      <c r="C75" s="40" t="s">
        <v>40</v>
      </c>
      <c r="D75" s="41">
        <v>43689</v>
      </c>
      <c r="E75" s="49">
        <v>43689</v>
      </c>
      <c r="F75" s="17" t="s">
        <v>5</v>
      </c>
      <c r="G75" s="16"/>
    </row>
    <row r="76" spans="2:7" ht="16" thickBot="1">
      <c r="B76" s="50">
        <v>19</v>
      </c>
      <c r="C76" s="106" t="s">
        <v>41</v>
      </c>
      <c r="D76" s="107">
        <v>43695</v>
      </c>
      <c r="E76" s="108">
        <v>43698</v>
      </c>
      <c r="F76" s="99" t="s">
        <v>6</v>
      </c>
      <c r="G76" s="16"/>
    </row>
    <row r="77" spans="2:7" ht="26" customHeight="1" thickBot="1">
      <c r="B77" s="98">
        <v>21</v>
      </c>
      <c r="C77" s="103" t="s">
        <v>42</v>
      </c>
      <c r="D77" s="104"/>
      <c r="E77" s="104"/>
      <c r="F77" s="100"/>
      <c r="G77" s="16"/>
    </row>
    <row r="78" spans="2:7">
      <c r="B78" s="13"/>
    </row>
    <row r="79" spans="2:7">
      <c r="B79" s="13"/>
    </row>
    <row r="80" spans="2:7">
      <c r="B80" s="13"/>
    </row>
    <row r="81" spans="2:7">
      <c r="B81" s="13"/>
    </row>
    <row r="82" spans="2:7">
      <c r="B82" s="13"/>
    </row>
    <row r="83" spans="2:7">
      <c r="B83" s="18" t="s">
        <v>84</v>
      </c>
    </row>
    <row r="84" spans="2:7">
      <c r="B84" s="13"/>
    </row>
    <row r="85" spans="2:7">
      <c r="B85" s="13" t="s">
        <v>100</v>
      </c>
    </row>
    <row r="86" spans="2:7">
      <c r="B86" s="13">
        <v>12</v>
      </c>
      <c r="C86" s="114" t="s">
        <v>106</v>
      </c>
    </row>
    <row r="87" spans="2:7">
      <c r="B87" s="13">
        <v>13</v>
      </c>
      <c r="C87" s="114" t="s">
        <v>105</v>
      </c>
    </row>
    <row r="88" spans="2:7">
      <c r="B88" s="13">
        <v>14</v>
      </c>
      <c r="C88" s="114" t="s">
        <v>107</v>
      </c>
    </row>
    <row r="89" spans="2:7">
      <c r="B89" s="13">
        <v>15</v>
      </c>
      <c r="C89" s="114" t="s">
        <v>13</v>
      </c>
    </row>
    <row r="90" spans="2:7">
      <c r="B90" s="13">
        <v>16</v>
      </c>
      <c r="C90" t="s">
        <v>94</v>
      </c>
    </row>
    <row r="91" spans="2:7" ht="16" thickBot="1">
      <c r="B91" s="13"/>
    </row>
    <row r="92" spans="2:7" ht="27" thickBot="1">
      <c r="B92" s="14" t="s">
        <v>23</v>
      </c>
      <c r="C92" s="15" t="s">
        <v>24</v>
      </c>
      <c r="D92" s="109" t="s">
        <v>25</v>
      </c>
      <c r="E92" s="110" t="s">
        <v>26</v>
      </c>
      <c r="F92" s="15" t="s">
        <v>27</v>
      </c>
      <c r="G92" s="16"/>
    </row>
    <row r="93" spans="2:7" ht="15" customHeight="1" thickBot="1">
      <c r="B93" s="59">
        <v>1</v>
      </c>
      <c r="C93" s="61" t="s">
        <v>28</v>
      </c>
      <c r="D93" s="62">
        <v>43680</v>
      </c>
      <c r="E93" s="63" t="s">
        <v>86</v>
      </c>
      <c r="F93" s="46"/>
      <c r="G93" s="16"/>
    </row>
    <row r="94" spans="2:7">
      <c r="B94" s="60"/>
      <c r="C94" s="56"/>
      <c r="D94" s="57"/>
      <c r="E94" s="64"/>
      <c r="F94" s="65" t="s">
        <v>31</v>
      </c>
      <c r="G94" s="16"/>
    </row>
    <row r="95" spans="2:7" ht="16" thickBot="1">
      <c r="B95" s="60">
        <v>2</v>
      </c>
      <c r="C95" s="56" t="s">
        <v>30</v>
      </c>
      <c r="D95" s="57">
        <v>43708</v>
      </c>
      <c r="E95" s="64">
        <v>43715</v>
      </c>
      <c r="F95" s="66"/>
      <c r="G95" s="16"/>
    </row>
    <row r="96" spans="2:7" ht="16" thickBot="1">
      <c r="B96" s="60"/>
      <c r="C96" s="56"/>
      <c r="D96" s="57"/>
      <c r="E96" s="64"/>
      <c r="F96" s="46" t="s">
        <v>5</v>
      </c>
      <c r="G96" s="16"/>
    </row>
    <row r="97" spans="2:7" ht="40" thickBot="1">
      <c r="B97" s="48">
        <v>3</v>
      </c>
      <c r="C97" s="40" t="s">
        <v>68</v>
      </c>
      <c r="D97" s="41">
        <v>43716</v>
      </c>
      <c r="E97" s="49">
        <v>43716</v>
      </c>
      <c r="F97" s="46" t="s">
        <v>5</v>
      </c>
      <c r="G97" s="16"/>
    </row>
    <row r="98" spans="2:7" ht="40" thickBot="1">
      <c r="B98" s="48">
        <v>4</v>
      </c>
      <c r="C98" s="40" t="s">
        <v>69</v>
      </c>
      <c r="D98" s="41">
        <v>43716</v>
      </c>
      <c r="E98" s="49">
        <v>43716</v>
      </c>
      <c r="F98" s="46" t="s">
        <v>6</v>
      </c>
      <c r="G98" s="16"/>
    </row>
    <row r="99" spans="2:7" ht="39">
      <c r="B99" s="48">
        <v>5</v>
      </c>
      <c r="C99" s="40" t="s">
        <v>70</v>
      </c>
      <c r="D99" s="41">
        <v>43717</v>
      </c>
      <c r="E99" s="49">
        <v>43718</v>
      </c>
      <c r="F99" s="65" t="s">
        <v>6</v>
      </c>
      <c r="G99" s="16"/>
    </row>
    <row r="100" spans="2:7" ht="40" thickBot="1">
      <c r="B100" s="48">
        <v>6</v>
      </c>
      <c r="C100" s="40" t="s">
        <v>71</v>
      </c>
      <c r="D100" s="41">
        <v>43719</v>
      </c>
      <c r="E100" s="49">
        <v>43722</v>
      </c>
      <c r="F100" s="66"/>
      <c r="G100" s="16"/>
    </row>
    <row r="101" spans="2:7" ht="53" thickBot="1">
      <c r="B101" s="48">
        <v>7</v>
      </c>
      <c r="C101" s="40" t="s">
        <v>32</v>
      </c>
      <c r="D101" s="41">
        <v>43723</v>
      </c>
      <c r="E101" s="49">
        <v>43723</v>
      </c>
      <c r="F101" s="46" t="s">
        <v>5</v>
      </c>
      <c r="G101" s="16"/>
    </row>
    <row r="102" spans="2:7" ht="27" thickBot="1">
      <c r="B102" s="48">
        <v>8</v>
      </c>
      <c r="C102" s="40" t="s">
        <v>36</v>
      </c>
      <c r="D102" s="41">
        <v>43724</v>
      </c>
      <c r="E102" s="49">
        <v>43754</v>
      </c>
      <c r="F102" s="46" t="s">
        <v>6</v>
      </c>
      <c r="G102" s="16"/>
    </row>
    <row r="103" spans="2:7" ht="27" thickBot="1">
      <c r="B103" s="48">
        <v>9</v>
      </c>
      <c r="C103" s="40" t="s">
        <v>78</v>
      </c>
      <c r="D103" s="41">
        <v>43758</v>
      </c>
      <c r="E103" s="49">
        <v>43758</v>
      </c>
      <c r="F103" s="46" t="s">
        <v>5</v>
      </c>
      <c r="G103" s="16"/>
    </row>
    <row r="104" spans="2:7" ht="40" thickBot="1">
      <c r="B104" s="48">
        <v>10</v>
      </c>
      <c r="C104" s="40" t="s">
        <v>79</v>
      </c>
      <c r="D104" s="41">
        <v>43758</v>
      </c>
      <c r="E104" s="49">
        <v>43758</v>
      </c>
      <c r="F104" s="46" t="s">
        <v>5</v>
      </c>
      <c r="G104" s="16"/>
    </row>
    <row r="105" spans="2:7">
      <c r="B105" s="48">
        <v>11</v>
      </c>
      <c r="C105" s="40" t="s">
        <v>38</v>
      </c>
      <c r="D105" s="41">
        <v>43764</v>
      </c>
      <c r="E105" s="49">
        <v>43764</v>
      </c>
      <c r="F105" s="65" t="s">
        <v>43</v>
      </c>
      <c r="G105" s="16"/>
    </row>
    <row r="106" spans="2:7" ht="16" thickBot="1">
      <c r="B106" s="48">
        <v>12</v>
      </c>
      <c r="C106" s="40" t="s">
        <v>80</v>
      </c>
      <c r="D106" s="41">
        <v>43765</v>
      </c>
      <c r="E106" s="49">
        <v>43768</v>
      </c>
      <c r="F106" s="66"/>
      <c r="G106" s="16"/>
    </row>
    <row r="107" spans="2:7" ht="16" thickBot="1">
      <c r="B107" s="48">
        <v>13</v>
      </c>
      <c r="C107" s="40" t="s">
        <v>39</v>
      </c>
      <c r="D107" s="41">
        <v>43768</v>
      </c>
      <c r="E107" s="49">
        <v>43768</v>
      </c>
      <c r="F107" s="46" t="s">
        <v>5</v>
      </c>
      <c r="G107" s="16"/>
    </row>
    <row r="108" spans="2:7" ht="16" thickBot="1">
      <c r="B108" s="48">
        <v>14</v>
      </c>
      <c r="C108" s="40" t="s">
        <v>81</v>
      </c>
      <c r="D108" s="41">
        <v>43774</v>
      </c>
      <c r="E108" s="49">
        <v>43774</v>
      </c>
      <c r="F108" s="46" t="s">
        <v>5</v>
      </c>
      <c r="G108" s="16"/>
    </row>
    <row r="109" spans="2:7" ht="16" thickBot="1">
      <c r="B109" s="48">
        <v>15</v>
      </c>
      <c r="C109" s="40" t="s">
        <v>33</v>
      </c>
      <c r="D109" s="41">
        <v>43775</v>
      </c>
      <c r="E109" s="49">
        <v>43778</v>
      </c>
      <c r="F109" s="46" t="s">
        <v>5</v>
      </c>
      <c r="G109" s="16"/>
    </row>
    <row r="110" spans="2:7" ht="16" thickBot="1">
      <c r="B110" s="48">
        <v>16</v>
      </c>
      <c r="C110" s="40" t="s">
        <v>34</v>
      </c>
      <c r="D110" s="41">
        <v>43779</v>
      </c>
      <c r="E110" s="49">
        <v>43779</v>
      </c>
      <c r="F110" s="46" t="s">
        <v>22</v>
      </c>
      <c r="G110" s="16"/>
    </row>
    <row r="111" spans="2:7" ht="16" thickBot="1">
      <c r="B111" s="48">
        <v>17</v>
      </c>
      <c r="C111" s="40" t="s">
        <v>35</v>
      </c>
      <c r="D111" s="41">
        <v>43781</v>
      </c>
      <c r="E111" s="49">
        <v>43781</v>
      </c>
      <c r="F111" s="46" t="s">
        <v>5</v>
      </c>
      <c r="G111" s="16"/>
    </row>
    <row r="112" spans="2:7" ht="16" thickBot="1">
      <c r="B112" s="48">
        <v>18</v>
      </c>
      <c r="C112" s="40" t="s">
        <v>40</v>
      </c>
      <c r="D112" s="41">
        <v>43782</v>
      </c>
      <c r="E112" s="49">
        <v>43782</v>
      </c>
      <c r="F112" s="46" t="s">
        <v>5</v>
      </c>
      <c r="G112" s="16"/>
    </row>
    <row r="113" spans="2:7" ht="16" thickBot="1">
      <c r="B113" s="50">
        <v>19</v>
      </c>
      <c r="C113" s="106" t="s">
        <v>41</v>
      </c>
      <c r="D113" s="107">
        <v>43787</v>
      </c>
      <c r="E113" s="108">
        <v>43789</v>
      </c>
      <c r="F113" s="99" t="s">
        <v>6</v>
      </c>
      <c r="G113" s="16"/>
    </row>
    <row r="114" spans="2:7" ht="31" customHeight="1" thickBot="1">
      <c r="B114" s="98">
        <v>20</v>
      </c>
      <c r="C114" s="103" t="s">
        <v>42</v>
      </c>
      <c r="D114" s="104"/>
      <c r="E114" s="104"/>
      <c r="F114" s="100"/>
      <c r="G114" s="16"/>
    </row>
    <row r="115" spans="2:7">
      <c r="B115" s="13"/>
    </row>
  </sheetData>
  <mergeCells count="38">
    <mergeCell ref="B58:B59"/>
    <mergeCell ref="C58:C59"/>
    <mergeCell ref="D54:D55"/>
    <mergeCell ref="E54:E55"/>
    <mergeCell ref="D56:D57"/>
    <mergeCell ref="E56:E57"/>
    <mergeCell ref="D58:D59"/>
    <mergeCell ref="E58:E59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F55:F56"/>
    <mergeCell ref="B56:B57"/>
    <mergeCell ref="C56:C57"/>
    <mergeCell ref="F94:F95"/>
    <mergeCell ref="B95:B96"/>
    <mergeCell ref="C95:C96"/>
    <mergeCell ref="D95:D96"/>
    <mergeCell ref="E95:E96"/>
    <mergeCell ref="F68:F69"/>
    <mergeCell ref="F99:F100"/>
    <mergeCell ref="F105:F106"/>
    <mergeCell ref="C114:F114"/>
    <mergeCell ref="F62:F63"/>
    <mergeCell ref="B93:B94"/>
    <mergeCell ref="C93:C94"/>
    <mergeCell ref="D93:D94"/>
    <mergeCell ref="E93:E94"/>
    <mergeCell ref="C36:E36"/>
    <mergeCell ref="C77:F77"/>
    <mergeCell ref="F57:F5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1"/>
  <sheetViews>
    <sheetView topLeftCell="A14" workbookViewId="0">
      <selection activeCell="A32" sqref="A32:I47"/>
    </sheetView>
  </sheetViews>
  <sheetFormatPr baseColWidth="10" defaultRowHeight="15" x14ac:dyDescent="0"/>
  <cols>
    <col min="1" max="1" width="15.5" customWidth="1"/>
    <col min="2" max="2" width="33.1640625" customWidth="1"/>
    <col min="3" max="3" width="12.1640625" customWidth="1"/>
    <col min="4" max="4" width="13.83203125" customWidth="1"/>
    <col min="5" max="6" width="15.83203125" customWidth="1"/>
    <col min="7" max="7" width="15" customWidth="1"/>
  </cols>
  <sheetData>
    <row r="5" spans="1:10" ht="16" thickBot="1"/>
    <row r="6" spans="1:10" ht="31" thickBot="1">
      <c r="A6" s="34" t="s">
        <v>48</v>
      </c>
      <c r="B6" s="34" t="s">
        <v>47</v>
      </c>
      <c r="C6" s="35" t="s">
        <v>49</v>
      </c>
      <c r="D6" s="36" t="s">
        <v>50</v>
      </c>
      <c r="E6" s="37" t="s">
        <v>14</v>
      </c>
      <c r="F6" s="37" t="s">
        <v>15</v>
      </c>
      <c r="G6" s="33" t="s">
        <v>16</v>
      </c>
      <c r="H6" s="25" t="s">
        <v>17</v>
      </c>
      <c r="I6" s="26" t="s">
        <v>18</v>
      </c>
      <c r="J6" s="3"/>
    </row>
    <row r="7" spans="1:10" ht="16" thickBot="1">
      <c r="A7" s="70" t="s">
        <v>44</v>
      </c>
      <c r="B7" s="23" t="s">
        <v>0</v>
      </c>
      <c r="C7" s="27">
        <v>1</v>
      </c>
      <c r="D7" s="75" t="s">
        <v>51</v>
      </c>
      <c r="E7" s="83" t="s">
        <v>8</v>
      </c>
      <c r="F7" s="75" t="s">
        <v>8</v>
      </c>
      <c r="G7" s="24">
        <v>1500</v>
      </c>
      <c r="H7" s="9">
        <v>3</v>
      </c>
      <c r="I7" s="9">
        <f>G7*H7</f>
        <v>4500</v>
      </c>
      <c r="J7" t="s">
        <v>8</v>
      </c>
    </row>
    <row r="8" spans="1:10" ht="16" thickBot="1">
      <c r="A8" s="70"/>
      <c r="B8" s="19" t="s">
        <v>1</v>
      </c>
      <c r="C8" s="27">
        <v>2</v>
      </c>
      <c r="D8" s="76"/>
      <c r="E8" s="84"/>
      <c r="F8" s="76"/>
      <c r="G8" s="10">
        <v>1500</v>
      </c>
      <c r="H8" s="6">
        <v>3</v>
      </c>
      <c r="I8" s="6">
        <f t="shared" ref="I8:I18" si="0">G8*H8</f>
        <v>4500</v>
      </c>
      <c r="J8" t="s">
        <v>8</v>
      </c>
    </row>
    <row r="9" spans="1:10">
      <c r="A9" s="70"/>
      <c r="B9" s="20" t="s">
        <v>2</v>
      </c>
      <c r="C9" s="72">
        <v>3</v>
      </c>
      <c r="D9" s="76"/>
      <c r="E9" s="84"/>
      <c r="F9" s="76"/>
      <c r="G9" s="86">
        <v>1500</v>
      </c>
      <c r="H9" s="89">
        <v>3</v>
      </c>
      <c r="I9" s="89">
        <f t="shared" si="0"/>
        <v>4500</v>
      </c>
      <c r="J9" t="s">
        <v>8</v>
      </c>
    </row>
    <row r="10" spans="1:10">
      <c r="A10" s="70"/>
      <c r="B10" s="21" t="s">
        <v>3</v>
      </c>
      <c r="C10" s="73"/>
      <c r="D10" s="76"/>
      <c r="E10" s="84"/>
      <c r="F10" s="76"/>
      <c r="G10" s="87"/>
      <c r="H10" s="89"/>
      <c r="I10" s="89"/>
      <c r="J10" t="s">
        <v>8</v>
      </c>
    </row>
    <row r="11" spans="1:10" ht="16" thickBot="1">
      <c r="A11" s="71"/>
      <c r="B11" s="22" t="s">
        <v>4</v>
      </c>
      <c r="C11" s="74"/>
      <c r="D11" s="77"/>
      <c r="E11" s="85"/>
      <c r="F11" s="77"/>
      <c r="G11" s="88"/>
      <c r="H11" s="89"/>
      <c r="I11" s="89"/>
      <c r="J11" t="s">
        <v>8</v>
      </c>
    </row>
    <row r="12" spans="1:10">
      <c r="A12" s="67" t="s">
        <v>45</v>
      </c>
      <c r="B12" s="28" t="s">
        <v>54</v>
      </c>
      <c r="C12" s="75">
        <v>4</v>
      </c>
      <c r="D12" s="75" t="s">
        <v>52</v>
      </c>
      <c r="E12" s="75" t="s">
        <v>8</v>
      </c>
      <c r="F12" s="83" t="s">
        <v>8</v>
      </c>
      <c r="G12" s="86">
        <v>1200</v>
      </c>
      <c r="H12" s="89">
        <v>3</v>
      </c>
      <c r="I12" s="89">
        <f t="shared" si="0"/>
        <v>3600</v>
      </c>
      <c r="J12" t="s">
        <v>8</v>
      </c>
    </row>
    <row r="13" spans="1:10">
      <c r="A13" s="68"/>
      <c r="B13" s="29" t="s">
        <v>55</v>
      </c>
      <c r="C13" s="76"/>
      <c r="D13" s="76"/>
      <c r="E13" s="76"/>
      <c r="F13" s="84"/>
      <c r="G13" s="87"/>
      <c r="H13" s="89"/>
      <c r="I13" s="89"/>
      <c r="J13" t="s">
        <v>8</v>
      </c>
    </row>
    <row r="14" spans="1:10" ht="16" thickBot="1">
      <c r="A14" s="68"/>
      <c r="B14" s="30" t="s">
        <v>7</v>
      </c>
      <c r="C14" s="77"/>
      <c r="D14" s="76"/>
      <c r="E14" s="76"/>
      <c r="F14" s="84"/>
      <c r="G14" s="88"/>
      <c r="H14" s="89"/>
      <c r="I14" s="89"/>
      <c r="J14" t="s">
        <v>8</v>
      </c>
    </row>
    <row r="15" spans="1:10" ht="31" thickBot="1">
      <c r="A15" s="68"/>
      <c r="B15" s="32" t="s">
        <v>56</v>
      </c>
      <c r="C15" s="27">
        <v>5</v>
      </c>
      <c r="D15" s="76"/>
      <c r="E15" s="76"/>
      <c r="F15" s="84"/>
      <c r="G15" s="10">
        <v>1000</v>
      </c>
      <c r="H15" s="6">
        <v>3</v>
      </c>
      <c r="I15" s="6">
        <f t="shared" si="0"/>
        <v>3000</v>
      </c>
      <c r="J15" t="s">
        <v>8</v>
      </c>
    </row>
    <row r="16" spans="1:10">
      <c r="A16" s="68"/>
      <c r="B16" s="28" t="s">
        <v>9</v>
      </c>
      <c r="C16" s="75">
        <v>6</v>
      </c>
      <c r="D16" s="76"/>
      <c r="E16" s="76"/>
      <c r="F16" s="84"/>
      <c r="G16" s="86">
        <v>1500</v>
      </c>
      <c r="H16" s="89">
        <v>4</v>
      </c>
      <c r="I16" s="89">
        <f t="shared" si="0"/>
        <v>6000</v>
      </c>
      <c r="J16" t="s">
        <v>8</v>
      </c>
    </row>
    <row r="17" spans="1:10" ht="16" thickBot="1">
      <c r="A17" s="69"/>
      <c r="B17" s="30" t="s">
        <v>10</v>
      </c>
      <c r="C17" s="77"/>
      <c r="D17" s="77"/>
      <c r="E17" s="77"/>
      <c r="F17" s="85"/>
      <c r="G17" s="88"/>
      <c r="H17" s="89"/>
      <c r="I17" s="89"/>
      <c r="J17" t="s">
        <v>8</v>
      </c>
    </row>
    <row r="18" spans="1:10">
      <c r="A18" s="67" t="s">
        <v>46</v>
      </c>
      <c r="B18" s="28" t="s">
        <v>12</v>
      </c>
      <c r="C18" s="75">
        <v>7</v>
      </c>
      <c r="D18" s="75" t="s">
        <v>53</v>
      </c>
      <c r="E18" s="78" t="s">
        <v>8</v>
      </c>
      <c r="F18" s="72" t="s">
        <v>8</v>
      </c>
      <c r="G18" s="86">
        <v>1500</v>
      </c>
      <c r="H18" s="89">
        <v>3</v>
      </c>
      <c r="I18" s="89">
        <f t="shared" si="0"/>
        <v>4500</v>
      </c>
      <c r="J18" t="s">
        <v>8</v>
      </c>
    </row>
    <row r="19" spans="1:10">
      <c r="A19" s="68"/>
      <c r="B19" s="29" t="s">
        <v>11</v>
      </c>
      <c r="C19" s="76"/>
      <c r="D19" s="76"/>
      <c r="E19" s="79"/>
      <c r="F19" s="73"/>
      <c r="G19" s="87"/>
      <c r="H19" s="89"/>
      <c r="I19" s="89"/>
    </row>
    <row r="20" spans="1:10" ht="16" thickBot="1">
      <c r="A20" s="68"/>
      <c r="B20" s="30" t="s">
        <v>13</v>
      </c>
      <c r="C20" s="77"/>
      <c r="D20" s="76"/>
      <c r="E20" s="80"/>
      <c r="F20" s="82"/>
      <c r="G20" s="87"/>
      <c r="H20" s="89"/>
      <c r="I20" s="89"/>
    </row>
    <row r="21" spans="1:10" ht="16" thickBot="1">
      <c r="A21" s="69"/>
      <c r="B21" s="30" t="s">
        <v>57</v>
      </c>
      <c r="C21" s="31">
        <v>8</v>
      </c>
      <c r="D21" s="77"/>
      <c r="E21" s="81"/>
      <c r="F21" s="74"/>
      <c r="G21" s="88"/>
      <c r="H21" s="89"/>
      <c r="I21" s="89"/>
    </row>
    <row r="22" spans="1:10">
      <c r="H22" s="11">
        <f>SUM(H7:H21)</f>
        <v>22</v>
      </c>
      <c r="I22" s="11">
        <f>SUM(I7:I21)</f>
        <v>30600</v>
      </c>
    </row>
    <row r="23" spans="1:10">
      <c r="H23" s="2" t="s">
        <v>19</v>
      </c>
      <c r="I23" s="2">
        <f>I22*0.02</f>
        <v>612</v>
      </c>
    </row>
    <row r="24" spans="1:10">
      <c r="H24" s="2" t="s">
        <v>20</v>
      </c>
      <c r="I24" s="2">
        <f>I22*0.12</f>
        <v>3672</v>
      </c>
    </row>
    <row r="25" spans="1:10">
      <c r="H25" s="2" t="s">
        <v>21</v>
      </c>
      <c r="I25" s="2">
        <f>I22+I23+I24</f>
        <v>34884</v>
      </c>
    </row>
    <row r="28" spans="1:10">
      <c r="B28" t="s">
        <v>58</v>
      </c>
      <c r="C28" t="s">
        <v>8</v>
      </c>
    </row>
    <row r="29" spans="1:10">
      <c r="B29" t="s">
        <v>58</v>
      </c>
    </row>
    <row r="30" spans="1:10" ht="16" thickBot="1"/>
    <row r="31" spans="1:10" ht="31" thickBot="1">
      <c r="A31" s="43" t="s">
        <v>48</v>
      </c>
      <c r="B31" s="43" t="s">
        <v>47</v>
      </c>
      <c r="C31" s="116" t="s">
        <v>49</v>
      </c>
      <c r="D31" s="117" t="s">
        <v>50</v>
      </c>
      <c r="E31" s="118" t="s">
        <v>14</v>
      </c>
      <c r="F31" s="118" t="s">
        <v>15</v>
      </c>
      <c r="G31" s="119" t="s">
        <v>16</v>
      </c>
      <c r="H31" s="7" t="s">
        <v>17</v>
      </c>
      <c r="I31" s="120" t="s">
        <v>18</v>
      </c>
    </row>
    <row r="32" spans="1:10">
      <c r="A32" s="133" t="s">
        <v>108</v>
      </c>
      <c r="B32" s="134" t="s">
        <v>92</v>
      </c>
      <c r="C32" s="135">
        <v>1</v>
      </c>
      <c r="D32" s="134"/>
      <c r="E32" s="134"/>
      <c r="F32" s="134"/>
      <c r="G32" s="136">
        <v>1500</v>
      </c>
      <c r="H32" s="136">
        <v>3</v>
      </c>
      <c r="I32" s="137">
        <f>G32*H32</f>
        <v>4500</v>
      </c>
    </row>
    <row r="33" spans="1:9">
      <c r="A33" s="138"/>
      <c r="B33" s="4" t="s">
        <v>93</v>
      </c>
      <c r="C33" s="121"/>
      <c r="D33" s="4"/>
      <c r="E33" s="4"/>
      <c r="F33" s="4"/>
      <c r="G33" s="95"/>
      <c r="H33" s="95"/>
      <c r="I33" s="139"/>
    </row>
    <row r="34" spans="1:9">
      <c r="A34" s="138"/>
      <c r="B34" s="4" t="s">
        <v>95</v>
      </c>
      <c r="C34" s="121">
        <v>2</v>
      </c>
      <c r="D34" s="4"/>
      <c r="E34" s="4"/>
      <c r="F34" s="4"/>
      <c r="G34" s="93">
        <v>1500</v>
      </c>
      <c r="H34" s="93">
        <v>3</v>
      </c>
      <c r="I34" s="140">
        <f>G34*H34</f>
        <v>4500</v>
      </c>
    </row>
    <row r="35" spans="1:9" ht="30">
      <c r="A35" s="138"/>
      <c r="B35" s="129" t="s">
        <v>96</v>
      </c>
      <c r="C35" s="121"/>
      <c r="D35" s="4"/>
      <c r="E35" s="4"/>
      <c r="F35" s="4"/>
      <c r="G35" s="94"/>
      <c r="H35" s="94"/>
      <c r="I35" s="141"/>
    </row>
    <row r="36" spans="1:9">
      <c r="A36" s="138"/>
      <c r="B36" s="4" t="s">
        <v>97</v>
      </c>
      <c r="C36" s="121"/>
      <c r="D36" s="4"/>
      <c r="E36" s="4"/>
      <c r="F36" s="4"/>
      <c r="G36" s="95"/>
      <c r="H36" s="95"/>
      <c r="I36" s="139"/>
    </row>
    <row r="37" spans="1:9">
      <c r="A37" s="138"/>
      <c r="B37" s="122" t="s">
        <v>98</v>
      </c>
      <c r="C37" s="123" t="s">
        <v>8</v>
      </c>
      <c r="D37" s="4"/>
      <c r="E37" s="4"/>
      <c r="F37" s="4"/>
      <c r="G37" s="42">
        <v>69.88</v>
      </c>
      <c r="H37" s="42">
        <v>3</v>
      </c>
      <c r="I37" s="142">
        <f>G37*H37</f>
        <v>209.64</v>
      </c>
    </row>
    <row r="38" spans="1:9">
      <c r="A38" s="91" t="s">
        <v>45</v>
      </c>
      <c r="B38" s="4" t="s">
        <v>101</v>
      </c>
      <c r="C38" s="89">
        <v>3</v>
      </c>
      <c r="D38" s="4"/>
      <c r="E38" s="4"/>
      <c r="F38" s="4"/>
      <c r="G38" s="93">
        <v>1200</v>
      </c>
      <c r="H38" s="93">
        <v>3</v>
      </c>
      <c r="I38" s="140">
        <f>G38*H38</f>
        <v>3600</v>
      </c>
    </row>
    <row r="39" spans="1:9">
      <c r="A39" s="91"/>
      <c r="B39" s="4" t="s">
        <v>102</v>
      </c>
      <c r="C39" s="89"/>
      <c r="D39" s="4"/>
      <c r="E39" s="4"/>
      <c r="F39" s="4"/>
      <c r="G39" s="94"/>
      <c r="H39" s="94"/>
      <c r="I39" s="141"/>
    </row>
    <row r="40" spans="1:9">
      <c r="A40" s="91"/>
      <c r="B40" s="124" t="s">
        <v>104</v>
      </c>
      <c r="C40" s="89"/>
      <c r="D40" s="4"/>
      <c r="E40" s="4"/>
      <c r="F40" s="4"/>
      <c r="G40" s="95"/>
      <c r="H40" s="95"/>
      <c r="I40" s="139"/>
    </row>
    <row r="41" spans="1:9" ht="30">
      <c r="A41" s="91"/>
      <c r="B41" s="125" t="s">
        <v>56</v>
      </c>
      <c r="C41" s="123">
        <v>4</v>
      </c>
      <c r="D41" s="4"/>
      <c r="E41" s="4"/>
      <c r="F41" s="4"/>
      <c r="G41" s="42">
        <v>1000</v>
      </c>
      <c r="H41" s="42">
        <v>3</v>
      </c>
      <c r="I41" s="142">
        <f>G41*H41</f>
        <v>3000</v>
      </c>
    </row>
    <row r="42" spans="1:9">
      <c r="A42" s="143"/>
      <c r="B42" s="126" t="s">
        <v>103</v>
      </c>
      <c r="C42" s="127">
        <v>5</v>
      </c>
      <c r="D42" s="128"/>
      <c r="E42" s="128"/>
      <c r="F42" s="128"/>
      <c r="G42" s="44">
        <v>1500</v>
      </c>
      <c r="H42" s="44">
        <v>4</v>
      </c>
      <c r="I42" s="142">
        <f>G42*H42</f>
        <v>6000</v>
      </c>
    </row>
    <row r="43" spans="1:9">
      <c r="A43" s="91" t="s">
        <v>46</v>
      </c>
      <c r="B43" s="124" t="s">
        <v>106</v>
      </c>
      <c r="C43" s="89">
        <v>6</v>
      </c>
      <c r="D43" s="4"/>
      <c r="E43" s="4"/>
      <c r="F43" s="4"/>
      <c r="G43" s="93">
        <v>1500</v>
      </c>
      <c r="H43" s="94">
        <v>3</v>
      </c>
      <c r="I43" s="140">
        <f>G43*H43</f>
        <v>4500</v>
      </c>
    </row>
    <row r="44" spans="1:9">
      <c r="A44" s="91"/>
      <c r="B44" s="124" t="s">
        <v>105</v>
      </c>
      <c r="C44" s="89"/>
      <c r="D44" s="4"/>
      <c r="E44" s="4"/>
      <c r="F44" s="4"/>
      <c r="G44" s="95"/>
      <c r="H44" s="95"/>
      <c r="I44" s="139"/>
    </row>
    <row r="45" spans="1:9" ht="30">
      <c r="A45" s="91"/>
      <c r="B45" s="125" t="s">
        <v>107</v>
      </c>
      <c r="C45" s="89">
        <v>7</v>
      </c>
      <c r="D45" s="4"/>
      <c r="E45" s="4"/>
      <c r="F45" s="4"/>
      <c r="G45" s="93">
        <v>1500</v>
      </c>
      <c r="H45" s="93">
        <v>3</v>
      </c>
      <c r="I45" s="140">
        <f>G45*H45</f>
        <v>4500</v>
      </c>
    </row>
    <row r="46" spans="1:9">
      <c r="A46" s="91"/>
      <c r="B46" s="124" t="s">
        <v>13</v>
      </c>
      <c r="C46" s="89"/>
      <c r="D46" s="4"/>
      <c r="E46" s="4"/>
      <c r="F46" s="4"/>
      <c r="G46" s="94"/>
      <c r="H46" s="94"/>
      <c r="I46" s="141"/>
    </row>
    <row r="47" spans="1:9" ht="16" thickBot="1">
      <c r="A47" s="92"/>
      <c r="B47" s="8" t="s">
        <v>94</v>
      </c>
      <c r="C47" s="90"/>
      <c r="D47" s="8"/>
      <c r="E47" s="8"/>
      <c r="F47" s="8"/>
      <c r="G47" s="144"/>
      <c r="H47" s="144"/>
      <c r="I47" s="145"/>
    </row>
    <row r="48" spans="1:9">
      <c r="H48" s="1">
        <f>SUM(H32:H47)</f>
        <v>25</v>
      </c>
      <c r="I48" s="130">
        <f>SUM(I32:I47)</f>
        <v>30809.64</v>
      </c>
    </row>
    <row r="49" spans="8:9">
      <c r="H49" t="s">
        <v>20</v>
      </c>
      <c r="I49" s="131">
        <f>I48*0.12</f>
        <v>3697.1567999999997</v>
      </c>
    </row>
    <row r="50" spans="8:9">
      <c r="H50" t="s">
        <v>109</v>
      </c>
      <c r="I50" s="131">
        <f>I48*0.08</f>
        <v>2464.7712000000001</v>
      </c>
    </row>
    <row r="51" spans="8:9">
      <c r="H51" t="s">
        <v>21</v>
      </c>
      <c r="I51" s="131">
        <f>I48+I49+I50</f>
        <v>36971.567999999999</v>
      </c>
    </row>
  </sheetData>
  <mergeCells count="51">
    <mergeCell ref="I32:I33"/>
    <mergeCell ref="I34:I36"/>
    <mergeCell ref="I38:I40"/>
    <mergeCell ref="I43:I44"/>
    <mergeCell ref="I45:I47"/>
    <mergeCell ref="G32:G33"/>
    <mergeCell ref="G43:G44"/>
    <mergeCell ref="G45:G47"/>
    <mergeCell ref="H32:H33"/>
    <mergeCell ref="H34:H36"/>
    <mergeCell ref="H38:H40"/>
    <mergeCell ref="H45:H47"/>
    <mergeCell ref="H43:H44"/>
    <mergeCell ref="C43:C44"/>
    <mergeCell ref="C45:C47"/>
    <mergeCell ref="A43:A47"/>
    <mergeCell ref="G38:G40"/>
    <mergeCell ref="G34:G36"/>
    <mergeCell ref="C34:C36"/>
    <mergeCell ref="C32:C33"/>
    <mergeCell ref="A32:A37"/>
    <mergeCell ref="C38:C40"/>
    <mergeCell ref="A38:A42"/>
    <mergeCell ref="H9:H11"/>
    <mergeCell ref="I9:I11"/>
    <mergeCell ref="H16:H17"/>
    <mergeCell ref="I16:I17"/>
    <mergeCell ref="H18:H21"/>
    <mergeCell ref="I18:I21"/>
    <mergeCell ref="H12:H14"/>
    <mergeCell ref="I12:I14"/>
    <mergeCell ref="G9:G11"/>
    <mergeCell ref="G12:G14"/>
    <mergeCell ref="G16:G17"/>
    <mergeCell ref="G18:G21"/>
    <mergeCell ref="F7:F11"/>
    <mergeCell ref="F12:F17"/>
    <mergeCell ref="E18:E21"/>
    <mergeCell ref="F18:F21"/>
    <mergeCell ref="E7:E11"/>
    <mergeCell ref="E12:E17"/>
    <mergeCell ref="D7:D11"/>
    <mergeCell ref="D12:D17"/>
    <mergeCell ref="D18:D21"/>
    <mergeCell ref="A12:A17"/>
    <mergeCell ref="A18:A21"/>
    <mergeCell ref="A7:A11"/>
    <mergeCell ref="C9:C11"/>
    <mergeCell ref="C12:C14"/>
    <mergeCell ref="C16:C17"/>
    <mergeCell ref="C18:C2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J36"/>
  <sheetViews>
    <sheetView topLeftCell="B6" workbookViewId="0">
      <selection activeCell="F40" sqref="F40"/>
    </sheetView>
  </sheetViews>
  <sheetFormatPr baseColWidth="10" defaultRowHeight="15" x14ac:dyDescent="0"/>
  <cols>
    <col min="3" max="3" width="29" customWidth="1"/>
  </cols>
  <sheetData>
    <row r="10" spans="2:9">
      <c r="B10" t="s">
        <v>59</v>
      </c>
    </row>
    <row r="11" spans="2:9">
      <c r="E11" s="132" t="s">
        <v>65</v>
      </c>
      <c r="F11" s="132" t="s">
        <v>64</v>
      </c>
      <c r="G11" s="132" t="s">
        <v>67</v>
      </c>
      <c r="H11" s="132" t="s">
        <v>66</v>
      </c>
      <c r="I11" s="132" t="s">
        <v>18</v>
      </c>
    </row>
    <row r="12" spans="2:9">
      <c r="B12" t="s">
        <v>60</v>
      </c>
      <c r="C12" t="s">
        <v>61</v>
      </c>
      <c r="E12">
        <v>69.88</v>
      </c>
      <c r="F12">
        <v>25</v>
      </c>
      <c r="G12">
        <f>E12*F12</f>
        <v>1747</v>
      </c>
      <c r="H12">
        <f>G12*0.14</f>
        <v>244.58</v>
      </c>
      <c r="I12">
        <f>G12+H12</f>
        <v>1991.58</v>
      </c>
    </row>
    <row r="13" spans="2:9">
      <c r="C13" t="s">
        <v>62</v>
      </c>
      <c r="E13">
        <v>69.88</v>
      </c>
      <c r="F13">
        <v>25</v>
      </c>
      <c r="G13">
        <f>E13*F13</f>
        <v>1747</v>
      </c>
      <c r="H13">
        <f>G13*0.14</f>
        <v>244.58</v>
      </c>
      <c r="I13">
        <f>G13+H13</f>
        <v>1991.58</v>
      </c>
    </row>
    <row r="14" spans="2:9">
      <c r="C14" t="s">
        <v>63</v>
      </c>
      <c r="E14">
        <v>79.88</v>
      </c>
      <c r="F14">
        <v>25</v>
      </c>
      <c r="G14">
        <f>E14*F14</f>
        <v>1997</v>
      </c>
      <c r="H14">
        <f>G14*0.14</f>
        <v>279.58000000000004</v>
      </c>
      <c r="I14">
        <f>G14+H14</f>
        <v>2276.58</v>
      </c>
    </row>
    <row r="15" spans="2:9">
      <c r="I15">
        <f>I12+I13+I14</f>
        <v>6259.74</v>
      </c>
    </row>
    <row r="19" spans="2:10" ht="16" thickBot="1"/>
    <row r="20" spans="2:10" ht="46" thickBot="1">
      <c r="B20" s="34" t="s">
        <v>48</v>
      </c>
      <c r="C20" s="34" t="s">
        <v>47</v>
      </c>
      <c r="D20" s="35" t="s">
        <v>49</v>
      </c>
      <c r="E20" s="36" t="s">
        <v>50</v>
      </c>
      <c r="F20" s="37" t="s">
        <v>14</v>
      </c>
      <c r="G20" s="37" t="s">
        <v>15</v>
      </c>
      <c r="H20" s="33" t="s">
        <v>16</v>
      </c>
      <c r="I20" s="25" t="s">
        <v>17</v>
      </c>
      <c r="J20" s="26" t="s">
        <v>18</v>
      </c>
    </row>
    <row r="21" spans="2:10">
      <c r="B21" s="152" t="s">
        <v>108</v>
      </c>
      <c r="C21" s="146" t="s">
        <v>92</v>
      </c>
      <c r="D21" s="135">
        <v>1</v>
      </c>
      <c r="E21" s="134"/>
      <c r="F21" s="134"/>
      <c r="G21" s="134"/>
      <c r="H21" s="136">
        <v>1500</v>
      </c>
      <c r="I21" s="136">
        <v>3</v>
      </c>
      <c r="J21" s="137">
        <f>H21*I21</f>
        <v>4500</v>
      </c>
    </row>
    <row r="22" spans="2:10">
      <c r="B22" s="153"/>
      <c r="C22" s="147" t="s">
        <v>93</v>
      </c>
      <c r="D22" s="121"/>
      <c r="E22" s="4"/>
      <c r="F22" s="4"/>
      <c r="G22" s="4"/>
      <c r="H22" s="95"/>
      <c r="I22" s="95"/>
      <c r="J22" s="139"/>
    </row>
    <row r="23" spans="2:10">
      <c r="B23" s="153"/>
      <c r="C23" s="147" t="s">
        <v>95</v>
      </c>
      <c r="D23" s="121">
        <v>2</v>
      </c>
      <c r="E23" s="4"/>
      <c r="F23" s="4"/>
      <c r="G23" s="4"/>
      <c r="H23" s="93">
        <v>1500</v>
      </c>
      <c r="I23" s="93">
        <v>3</v>
      </c>
      <c r="J23" s="140">
        <f>H23*I23</f>
        <v>4500</v>
      </c>
    </row>
    <row r="24" spans="2:10" ht="30">
      <c r="B24" s="153"/>
      <c r="C24" s="148" t="s">
        <v>96</v>
      </c>
      <c r="D24" s="121"/>
      <c r="E24" s="4"/>
      <c r="F24" s="4"/>
      <c r="G24" s="4"/>
      <c r="H24" s="94"/>
      <c r="I24" s="94"/>
      <c r="J24" s="141"/>
    </row>
    <row r="25" spans="2:10">
      <c r="B25" s="153"/>
      <c r="C25" s="147" t="s">
        <v>97</v>
      </c>
      <c r="D25" s="121"/>
      <c r="E25" s="4"/>
      <c r="F25" s="4"/>
      <c r="G25" s="4"/>
      <c r="H25" s="95"/>
      <c r="I25" s="95"/>
      <c r="J25" s="139"/>
    </row>
    <row r="26" spans="2:10" ht="16" thickBot="1">
      <c r="B26" s="157"/>
      <c r="C26" s="158" t="s">
        <v>98</v>
      </c>
      <c r="D26" s="159" t="s">
        <v>8</v>
      </c>
      <c r="E26" s="8"/>
      <c r="F26" s="8"/>
      <c r="G26" s="8"/>
      <c r="H26" s="45">
        <v>69.88</v>
      </c>
      <c r="I26" s="45">
        <v>3</v>
      </c>
      <c r="J26" s="160">
        <f>H26*I26</f>
        <v>209.64</v>
      </c>
    </row>
    <row r="27" spans="2:10">
      <c r="B27" s="156" t="s">
        <v>45</v>
      </c>
      <c r="C27" s="146" t="s">
        <v>101</v>
      </c>
      <c r="D27" s="161">
        <v>3</v>
      </c>
      <c r="E27" s="134"/>
      <c r="F27" s="134"/>
      <c r="G27" s="134"/>
      <c r="H27" s="136">
        <v>1200</v>
      </c>
      <c r="I27" s="136">
        <v>3</v>
      </c>
      <c r="J27" s="137">
        <f>H27*I27</f>
        <v>3600</v>
      </c>
    </row>
    <row r="28" spans="2:10">
      <c r="B28" s="154"/>
      <c r="C28" s="147" t="s">
        <v>102</v>
      </c>
      <c r="D28" s="89"/>
      <c r="E28" s="4"/>
      <c r="F28" s="4"/>
      <c r="G28" s="4"/>
      <c r="H28" s="94"/>
      <c r="I28" s="94"/>
      <c r="J28" s="141"/>
    </row>
    <row r="29" spans="2:10">
      <c r="B29" s="154"/>
      <c r="C29" s="149" t="s">
        <v>104</v>
      </c>
      <c r="D29" s="89"/>
      <c r="E29" s="4"/>
      <c r="F29" s="4"/>
      <c r="G29" s="4"/>
      <c r="H29" s="95"/>
      <c r="I29" s="95"/>
      <c r="J29" s="139"/>
    </row>
    <row r="30" spans="2:10" ht="30">
      <c r="B30" s="154"/>
      <c r="C30" s="150" t="s">
        <v>56</v>
      </c>
      <c r="D30" s="123">
        <v>4</v>
      </c>
      <c r="E30" s="4"/>
      <c r="F30" s="4"/>
      <c r="G30" s="4"/>
      <c r="H30" s="42">
        <v>1000</v>
      </c>
      <c r="I30" s="42">
        <v>3</v>
      </c>
      <c r="J30" s="142">
        <f>H30*I30</f>
        <v>3000</v>
      </c>
    </row>
    <row r="31" spans="2:10" ht="16" thickBot="1">
      <c r="B31" s="155"/>
      <c r="C31" s="162" t="s">
        <v>103</v>
      </c>
      <c r="D31" s="159">
        <v>5</v>
      </c>
      <c r="E31" s="8"/>
      <c r="F31" s="8"/>
      <c r="G31" s="8"/>
      <c r="H31" s="45">
        <v>1500</v>
      </c>
      <c r="I31" s="45">
        <v>4</v>
      </c>
      <c r="J31" s="160">
        <f>H31*I31</f>
        <v>6000</v>
      </c>
    </row>
    <row r="32" spans="2:10">
      <c r="B32" s="156" t="s">
        <v>46</v>
      </c>
      <c r="C32" s="163" t="s">
        <v>106</v>
      </c>
      <c r="D32" s="161">
        <v>6</v>
      </c>
      <c r="E32" s="134"/>
      <c r="F32" s="134"/>
      <c r="G32" s="134"/>
      <c r="H32" s="136">
        <v>1500</v>
      </c>
      <c r="I32" s="136">
        <v>3</v>
      </c>
      <c r="J32" s="137">
        <f>H32*I32</f>
        <v>4500</v>
      </c>
    </row>
    <row r="33" spans="2:10">
      <c r="B33" s="154"/>
      <c r="C33" s="149" t="s">
        <v>105</v>
      </c>
      <c r="D33" s="89"/>
      <c r="E33" s="4"/>
      <c r="F33" s="4"/>
      <c r="G33" s="4"/>
      <c r="H33" s="95"/>
      <c r="I33" s="95"/>
      <c r="J33" s="139"/>
    </row>
    <row r="34" spans="2:10" ht="30">
      <c r="B34" s="154"/>
      <c r="C34" s="150" t="s">
        <v>107</v>
      </c>
      <c r="D34" s="89">
        <v>7</v>
      </c>
      <c r="E34" s="4"/>
      <c r="F34" s="4"/>
      <c r="G34" s="4"/>
      <c r="H34" s="93">
        <v>1500</v>
      </c>
      <c r="I34" s="93">
        <v>3</v>
      </c>
      <c r="J34" s="140">
        <f>H34*I34</f>
        <v>4500</v>
      </c>
    </row>
    <row r="35" spans="2:10">
      <c r="B35" s="154"/>
      <c r="C35" s="149" t="s">
        <v>13</v>
      </c>
      <c r="D35" s="89"/>
      <c r="E35" s="4"/>
      <c r="F35" s="4"/>
      <c r="G35" s="4"/>
      <c r="H35" s="94"/>
      <c r="I35" s="94"/>
      <c r="J35" s="141"/>
    </row>
    <row r="36" spans="2:10" ht="16" thickBot="1">
      <c r="B36" s="155"/>
      <c r="C36" s="151" t="s">
        <v>94</v>
      </c>
      <c r="D36" s="90"/>
      <c r="E36" s="8"/>
      <c r="F36" s="8"/>
      <c r="G36" s="8"/>
      <c r="H36" s="144"/>
      <c r="I36" s="144"/>
      <c r="J36" s="145"/>
    </row>
  </sheetData>
  <mergeCells count="23">
    <mergeCell ref="B32:B36"/>
    <mergeCell ref="D32:D33"/>
    <mergeCell ref="H32:H33"/>
    <mergeCell ref="I32:I33"/>
    <mergeCell ref="J32:J33"/>
    <mergeCell ref="D34:D36"/>
    <mergeCell ref="H34:H36"/>
    <mergeCell ref="I34:I36"/>
    <mergeCell ref="J34:J36"/>
    <mergeCell ref="B27:B31"/>
    <mergeCell ref="D27:D29"/>
    <mergeCell ref="H27:H29"/>
    <mergeCell ref="I27:I29"/>
    <mergeCell ref="J27:J29"/>
    <mergeCell ref="B21:B26"/>
    <mergeCell ref="D21:D22"/>
    <mergeCell ref="H21:H22"/>
    <mergeCell ref="I21:I22"/>
    <mergeCell ref="J21:J22"/>
    <mergeCell ref="D23:D25"/>
    <mergeCell ref="H23:H25"/>
    <mergeCell ref="I23:I25"/>
    <mergeCell ref="J23:J2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Comite Jurados</vt:lpstr>
      <vt:lpstr>Costo jurados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2019-01-03T17:06:42Z</dcterms:created>
  <dcterms:modified xsi:type="dcterms:W3CDTF">2019-12-24T15:09:44Z</dcterms:modified>
</cp:coreProperties>
</file>